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firstSheet="1" activeTab="9"/>
  </bookViews>
  <sheets>
    <sheet name="Источн21 г" sheetId="1" r:id="rId1"/>
    <sheet name="Гл.администраторы" sheetId="2" r:id="rId2"/>
    <sheet name="Доходы 2021" sheetId="3" r:id="rId3"/>
    <sheet name="Доходы 2022-2023" sheetId="4" r:id="rId4"/>
    <sheet name="расходы 2021 год" sheetId="5" r:id="rId5"/>
    <sheet name="расходы 22-23" sheetId="6" r:id="rId6"/>
    <sheet name="РБА 2021" sheetId="7" r:id="rId7"/>
    <sheet name="рба 22-23" sheetId="8" r:id="rId8"/>
    <sheet name="целевые 2021" sheetId="9" r:id="rId9"/>
    <sheet name="целевые 22-23" sheetId="10" r:id="rId10"/>
  </sheets>
  <externalReferences>
    <externalReference r:id="rId13"/>
    <externalReference r:id="rId14"/>
  </externalReferences>
  <definedNames>
    <definedName name="_xlnm.Print_Area" localSheetId="4">'расходы 2021 год'!$A$1:$K$345</definedName>
    <definedName name="_xlnm.Print_Area" localSheetId="8">'целевые 2021'!$A$1:$G$217</definedName>
  </definedNames>
  <calcPr fullCalcOnLoad="1"/>
</workbook>
</file>

<file path=xl/sharedStrings.xml><?xml version="1.0" encoding="utf-8"?>
<sst xmlns="http://schemas.openxmlformats.org/spreadsheetml/2006/main" count="9113" uniqueCount="644">
  <si>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</si>
  <si>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</si>
  <si>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</si>
  <si>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</si>
  <si>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</si>
  <si>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</si>
  <si>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</si>
  <si>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</si>
  <si>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</si>
  <si>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</si>
  <si>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</si>
  <si>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</si>
  <si>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</si>
  <si>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</si>
  <si>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</si>
  <si>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</si>
  <si>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</si>
  <si>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</si>
  <si>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</si>
  <si>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</si>
  <si>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</si>
  <si>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</si>
  <si>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</si>
  <si>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</si>
  <si>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</si>
  <si>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</si>
  <si>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</si>
  <si>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</si>
  <si>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</si>
  <si>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</si>
  <si>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</si>
  <si>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</si>
  <si>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</si>
  <si>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</si>
  <si>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</si>
  <si>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</si>
  <si>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</si>
  <si>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</si>
  <si>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</si>
  <si>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</si>
  <si>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</si>
  <si>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</si>
  <si>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</si>
  <si>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</si>
  <si>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</si>
  <si>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</si>
  <si>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83 4 00 00000</t>
  </si>
  <si>
    <t>83 3 00 51180</t>
  </si>
  <si>
    <t>83 3 00 02100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</si>
  <si>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</si>
  <si>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</si>
  <si>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</si>
  <si>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</si>
  <si>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</si>
  <si>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</si>
  <si>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</si>
  <si>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</si>
  <si>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</si>
  <si>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</si>
  <si>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</si>
  <si>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</si>
  <si>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</si>
  <si>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</si>
  <si>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</si>
  <si>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</si>
  <si>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</si>
  <si>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</si>
  <si>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</si>
  <si>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</si>
  <si>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</si>
  <si>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</si>
  <si>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</si>
  <si>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</si>
  <si>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</si>
  <si>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</si>
  <si>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</si>
  <si>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</si>
  <si>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</si>
  <si>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</si>
  <si>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</si>
  <si>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</si>
  <si>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</si>
  <si>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</si>
  <si>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</si>
  <si>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</si>
  <si>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</si>
  <si>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</si>
  <si>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</si>
  <si>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</si>
  <si>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</si>
  <si>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</si>
  <si>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</si>
  <si>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</si>
  <si>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</si>
  <si>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</si>
  <si>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Непрограммные мероприятия органов местного самоуправления муниципального образования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</si>
  <si>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</si>
  <si>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</si>
  <si>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Субвенции бюджетам городских поселений на выполнение передаваемых полномочий субъектов Российской Федерации</t>
  </si>
  <si>
    <t>02 0 00 00000</t>
  </si>
  <si>
    <t>04 0 00 00000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</si>
  <si>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</si>
  <si>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</si>
  <si>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</si>
  <si>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</si>
  <si>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</si>
  <si>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</si>
  <si>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</si>
  <si>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</si>
  <si>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</si>
  <si>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</si>
  <si>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</si>
  <si>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</si>
  <si>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</si>
  <si>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</si>
  <si>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</si>
  <si>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</si>
  <si>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</si>
  <si>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</si>
  <si>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</si>
  <si>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Субсидии бюджетам городских поселений на софинансирование капитальных вложений в объекты муниципальной собственности</t>
  </si>
  <si>
    <t>10000</t>
  </si>
  <si>
    <t>Дотации бюджетам бюджетной системы Российской Федерации</t>
  </si>
  <si>
    <t>30000</t>
  </si>
  <si>
    <t>30024</t>
  </si>
  <si>
    <t>35118</t>
  </si>
  <si>
    <t>35930</t>
  </si>
  <si>
    <t>15001</t>
  </si>
  <si>
    <t>Публичные нормативные социальные выплаты гражданам</t>
  </si>
  <si>
    <t xml:space="preserve">Межбюджетные трансферты   </t>
  </si>
  <si>
    <t>500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</si>
  <si>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</si>
  <si>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</si>
  <si>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</si>
  <si>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</si>
  <si>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</si>
  <si>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</si>
  <si>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</si>
  <si>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</si>
  <si>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</si>
  <si>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Социальное обеспечение и иные выплаты населению</t>
  </si>
  <si>
    <t>300</t>
  </si>
  <si>
    <t>Улучшение транспортно-эксплуатационного состояния автомобильных дорог общего пользования местного значения для безопасности движения автомобильного транспорта</t>
  </si>
  <si>
    <t>Ремонт автомобильных дорог общего пользования местного значения</t>
  </si>
  <si>
    <t>Установка дорожных знаков,устройство искуственных поверхностей</t>
  </si>
  <si>
    <t>Мероприятия по разработке проекта организации дорожного движения</t>
  </si>
  <si>
    <t>83 4 00 90060</t>
  </si>
  <si>
    <t>Обеспечение комфортных условий проживания населения и создания эстетической привлекательности поселка</t>
  </si>
  <si>
    <t>01 1 03 00000</t>
  </si>
  <si>
    <t>01 1 03 00213</t>
  </si>
  <si>
    <t>834 00 52100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</si>
  <si>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</si>
  <si>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</si>
  <si>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</si>
  <si>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</si>
  <si>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</si>
  <si>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</si>
  <si>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Организация мероприятий по подготовке, участию, проведению спортивных мероприятий</t>
  </si>
  <si>
    <t>Жилищное хозяйство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</si>
  <si>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</si>
  <si>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</si>
  <si>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</si>
  <si>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</si>
  <si>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</si>
  <si>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</si>
  <si>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</si>
  <si>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</si>
  <si>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</si>
  <si>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</si>
  <si>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</si>
  <si>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</si>
  <si>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</si>
  <si>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</si>
  <si>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</si>
  <si>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</si>
  <si>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</si>
  <si>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</si>
  <si>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</si>
  <si>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</si>
  <si>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</si>
  <si>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</si>
  <si>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</si>
  <si>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</si>
  <si>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</si>
  <si>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</si>
  <si>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</si>
  <si>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</si>
  <si>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</si>
  <si>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83 4 00 35150</t>
  </si>
  <si>
    <t>03999</t>
  </si>
  <si>
    <t>04014</t>
  </si>
  <si>
    <t>04041</t>
  </si>
  <si>
    <t>04052</t>
  </si>
  <si>
    <t>09024</t>
  </si>
  <si>
    <t>208</t>
  </si>
  <si>
    <t>ГРБС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</si>
  <si>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</si>
  <si>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</si>
  <si>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</si>
  <si>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</si>
  <si>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</si>
  <si>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</si>
  <si>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администрация Приамурского городского поселения Смидовичского муниципального района Еврейской автономной области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</si>
  <si>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</si>
  <si>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</si>
  <si>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</si>
  <si>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</si>
  <si>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</si>
  <si>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</si>
  <si>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</si>
  <si>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</si>
  <si>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</si>
  <si>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</si>
  <si>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</si>
  <si>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</si>
  <si>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</si>
  <si>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</si>
  <si>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</si>
  <si>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</si>
  <si>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</si>
  <si>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</si>
  <si>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</si>
  <si>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</si>
  <si>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</si>
  <si>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</si>
  <si>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</si>
  <si>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</si>
  <si>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</si>
  <si>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</si>
  <si>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</si>
  <si>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</si>
  <si>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</si>
  <si>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</si>
  <si>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</si>
  <si>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</si>
  <si>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</si>
  <si>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</si>
  <si>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</si>
  <si>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</si>
  <si>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</si>
  <si>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</si>
  <si>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</si>
  <si>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</si>
  <si>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</si>
  <si>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</si>
  <si>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</si>
  <si>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</si>
  <si>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</si>
  <si>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</si>
  <si>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</si>
  <si>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</si>
  <si>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</si>
  <si>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</si>
  <si>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</si>
  <si>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</si>
  <si>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</si>
  <si>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Наименование налога (сбора)</t>
  </si>
  <si>
    <t>ДОХОДЫ</t>
  </si>
  <si>
    <t>101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</si>
  <si>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</si>
  <si>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</si>
  <si>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</si>
  <si>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</si>
  <si>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</si>
  <si>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</si>
  <si>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</si>
  <si>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</si>
  <si>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</si>
  <si>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</si>
  <si>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</si>
  <si>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 xml:space="preserve">Субсидии бюджетам городских поселений на реализацию мероприятий государственной програмы Российской Федерации "Доступная среда" </t>
  </si>
  <si>
    <t>25555</t>
  </si>
  <si>
    <t>Субсидии бюджетам на реализацию программ формирования современной городской среды</t>
  </si>
  <si>
    <t>15002</t>
  </si>
  <si>
    <t>83 3 00 59300</t>
  </si>
  <si>
    <t>Основное мероприятие" Сохранность автомобильных дорог на территориимуниципального образования" Приамурское городское поселение"</t>
  </si>
  <si>
    <t>02 0 01 00000</t>
  </si>
  <si>
    <t>02 0 01 04021</t>
  </si>
  <si>
    <t>02 0 01 04022</t>
  </si>
  <si>
    <t>02 0 01 04023</t>
  </si>
  <si>
    <t>02 0 01 04024</t>
  </si>
  <si>
    <t>Развитие сети автомобильных дорог (развитие транспортной инфраструктуры на сельских территориях на 2020 год)</t>
  </si>
  <si>
    <t>83 4 00 R5670</t>
  </si>
  <si>
    <t>05 0 00 00000</t>
  </si>
  <si>
    <t>Повышение уровня благоустройства на территории Приамурского городского поселения</t>
  </si>
  <si>
    <t>05 0 01 00000</t>
  </si>
  <si>
    <t>05 0 01 60010</t>
  </si>
  <si>
    <t>Обеспечение функционирования муниципального казенного учреждения "Централизованное хозяйственное управление" МО "Приамурское городское поселение"</t>
  </si>
  <si>
    <t>05 0 01 60040</t>
  </si>
  <si>
    <t>05 0 01 60050</t>
  </si>
  <si>
    <t>05 0 02 00000</t>
  </si>
  <si>
    <t>Расходы на выплаты по оплате труда работников "ЦХУ"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</si>
  <si>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</si>
  <si>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</si>
  <si>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</si>
  <si>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(оказание услуг) "ЦХУ"</t>
  </si>
  <si>
    <t>05 0 02 00215</t>
  </si>
  <si>
    <t>05 0 02 00295</t>
  </si>
  <si>
    <t>07 0 00 00000</t>
  </si>
  <si>
    <t>07 0 F2 00000</t>
  </si>
  <si>
    <t>07 0 F2 55550</t>
  </si>
  <si>
    <t>Организация деятельности дома культуры</t>
  </si>
  <si>
    <t>010 01 00000</t>
  </si>
  <si>
    <t>01 0 01 00211</t>
  </si>
  <si>
    <t>01 0 01 00291</t>
  </si>
  <si>
    <t>01 0 02 00000</t>
  </si>
  <si>
    <t>01 0 02 00212</t>
  </si>
  <si>
    <t>01 0 02 00292</t>
  </si>
  <si>
    <t>01 0 03 00213</t>
  </si>
  <si>
    <t>МП "Развитие физической культуры, школьного спорта и массового спорта, формирование здорового образа жизни населения на территории Приамурского городского поселения на 2020-2022 годы"</t>
  </si>
  <si>
    <t>04 0 01 00000</t>
  </si>
  <si>
    <t>Основное мероприятие Развитие физической культуры и спорта, формирование здорового образа жизни</t>
  </si>
  <si>
    <t>04 0 01 05070</t>
  </si>
  <si>
    <t>Мероприятия, направленные на благоустройство дворовых территорий 9средства областного бюджета)</t>
  </si>
  <si>
    <t>Мероприятия, направленные на благоустройство дворовых территорий (средства местного бюджета)</t>
  </si>
  <si>
    <t>309</t>
  </si>
  <si>
    <t>83 4 00 21050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</si>
  <si>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</si>
  <si>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</si>
  <si>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ЦСР</t>
  </si>
  <si>
    <t>313</t>
  </si>
  <si>
    <t>ИТОГО ПО МУНИЦИПАЛЬНЫМ ПРОГРАММАМ</t>
  </si>
  <si>
    <t xml:space="preserve">ИТОГО ПО НЕПРОГРАММНЫМ НАПРАВЛЕНИЯМ ДЕЯТЕЛЬНОСТИ: </t>
  </si>
  <si>
    <t>ВСЕГО:</t>
  </si>
  <si>
    <t>Сумма ( тыс. рублей)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</si>
  <si>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</si>
  <si>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</si>
  <si>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</si>
  <si>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</si>
  <si>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</si>
  <si>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</si>
  <si>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</si>
  <si>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</si>
  <si>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</si>
  <si>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</si>
  <si>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</si>
  <si>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</si>
  <si>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</si>
  <si>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</si>
  <si>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</si>
  <si>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</si>
  <si>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</si>
  <si>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</si>
  <si>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</si>
  <si>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</si>
  <si>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</si>
  <si>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</si>
  <si>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</si>
  <si>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</si>
  <si>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</si>
  <si>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</si>
  <si>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</si>
  <si>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</si>
  <si>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</si>
  <si>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</si>
  <si>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</si>
  <si>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</si>
  <si>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</si>
  <si>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</si>
  <si>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</si>
  <si>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</si>
  <si>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</si>
  <si>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</si>
  <si>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</si>
  <si>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</si>
  <si>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</si>
  <si>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</si>
  <si>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</si>
  <si>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</si>
  <si>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</si>
  <si>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</si>
  <si>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</si>
  <si>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</si>
  <si>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</si>
  <si>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</si>
  <si>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</si>
  <si>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</si>
  <si>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</si>
  <si>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Субвенции на осуществление управленческих функций по применению законодательства об административных правонарушениях</t>
  </si>
  <si>
    <t>Расходы на выплаты по оплате труда работников домов культуры</t>
  </si>
  <si>
    <t>Расходы на обеспечение деятельности (оказание услуг) домов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</si>
  <si>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</si>
  <si>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</si>
  <si>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</si>
  <si>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</si>
  <si>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</si>
  <si>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</si>
  <si>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</si>
  <si>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</si>
  <si>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</si>
  <si>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</si>
  <si>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</si>
  <si>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</si>
  <si>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</si>
  <si>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</si>
  <si>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</si>
  <si>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</si>
  <si>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</si>
  <si>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</si>
  <si>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</si>
  <si>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</si>
  <si>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</si>
  <si>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</si>
  <si>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</si>
  <si>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</si>
  <si>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</si>
  <si>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</si>
  <si>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</si>
  <si>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</si>
  <si>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</si>
  <si>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</si>
  <si>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</si>
  <si>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</si>
  <si>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</si>
  <si>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Иные межбюджетные трансферты</t>
  </si>
  <si>
    <t>0000000</t>
  </si>
  <si>
    <t>310</t>
  </si>
  <si>
    <t>100</t>
  </si>
  <si>
    <t>02040</t>
  </si>
  <si>
    <t>103</t>
  </si>
  <si>
    <t>НАЛОГИ НА ТОВАРЫ (РАБОТЫ, УСЛУГИ), РЕАЛИЗУЕМЫЕ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</si>
  <si>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</si>
  <si>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</si>
  <si>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</si>
  <si>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</si>
  <si>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</si>
  <si>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</si>
  <si>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</si>
  <si>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</si>
  <si>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</si>
  <si>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</si>
  <si>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</si>
  <si>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</si>
  <si>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02230</t>
  </si>
  <si>
    <t>02240</t>
  </si>
  <si>
    <t>02250</t>
  </si>
  <si>
    <t>02260</t>
  </si>
  <si>
    <t>111 05013 13 0000 120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</si>
  <si>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</si>
  <si>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</si>
  <si>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</si>
  <si>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</si>
  <si>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</si>
  <si>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</si>
  <si>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</si>
  <si>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</si>
  <si>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</si>
  <si>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</si>
  <si>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</si>
  <si>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</si>
  <si>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</si>
  <si>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</si>
  <si>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</si>
  <si>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</si>
  <si>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Содержание автомобильных дорог местного значения в зимний и летний периоды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</si>
  <si>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</si>
  <si>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 выделенные из фонда непредвиденных расходов правительства ЕАО</t>
  </si>
  <si>
    <t>834 00 70040</t>
  </si>
  <si>
    <t>Иные выплат населению</t>
  </si>
  <si>
    <t>360</t>
  </si>
  <si>
    <t xml:space="preserve">Реализация отдельных мероприятий в рамках государственной программы "Культура Еврейской автономной области" </t>
  </si>
  <si>
    <t>83 4 00 21020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</si>
  <si>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</si>
  <si>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</si>
  <si>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202 15001 13 0000 150</t>
  </si>
  <si>
    <t>202 15002 13 0000 150</t>
  </si>
  <si>
    <t>202 19999 13 0000 150</t>
  </si>
  <si>
    <t>202 20041 13 0000 150</t>
  </si>
  <si>
    <t>202 20077 13 0000 150</t>
  </si>
  <si>
    <t>202 20216 13 0000 150</t>
  </si>
  <si>
    <t>202 25027 13 0000 150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</si>
  <si>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</si>
  <si>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</si>
  <si>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</si>
  <si>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</si>
  <si>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</si>
  <si>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</si>
  <si>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</si>
  <si>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202 49999 13 0000 150</t>
  </si>
  <si>
    <t>202 90024 13 0000 150</t>
  </si>
  <si>
    <t>208 05000 13 0000 150</t>
  </si>
  <si>
    <t>219 60010 13 0000 150</t>
  </si>
  <si>
    <t>150</t>
  </si>
  <si>
    <t>202 16001 13 0000 150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</si>
  <si>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</si>
  <si>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Финансовое управление администрации Смидовичского муниципального района Еврейской автономной области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</si>
  <si>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финансовое управление администрации Смидовичского муниципального района Еврейской автономной области.</t>
  </si>
  <si>
    <t>116 01071 01 0000 140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</si>
  <si>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</si>
  <si>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116 10123 13 0000 140</t>
  </si>
  <si>
    <t>Доходы от денежных взысканий (штрафов),поступающие в счет погашения задолженности, образовавшейся до 1января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</si>
  <si>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тяжеловестныхи и (или) крупногабаритных грузов</t>
  </si>
  <si>
    <t>202 20303 13 0000 150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</si>
  <si>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</si>
  <si>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202 20299 13 0000 150</t>
  </si>
  <si>
    <t>Субсидии бюджетам городских поселений на обеспечение мероприятий по переселению граждан из аваийного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государственнойкорпорации - Фонда содействия реформированию жилищно-коммунального хозяйства</t>
  </si>
  <si>
    <t xml:space="preserve">202 25576 13 0000 150 </t>
  </si>
  <si>
    <t>Субсидии бюджетам городских поселений на обеспечение комплексного развития сельских территорий</t>
  </si>
  <si>
    <t>Перечень главных администраторов доходов бюджета  Приамурского городского поселения на 2021 год и на плановый период 2022 и 2023 годов " &lt;*&gt;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</si>
  <si>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</si>
  <si>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</si>
  <si>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</si>
  <si>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</si>
  <si>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</si>
  <si>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</si>
  <si>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</si>
  <si>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</si>
  <si>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</si>
  <si>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</si>
  <si>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</si>
  <si>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</si>
  <si>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</si>
  <si>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</si>
  <si>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</si>
  <si>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</si>
  <si>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</si>
  <si>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15009</t>
  </si>
  <si>
    <t>Дотации на частичную компенсацию дополнительных расходов на повышение оплаты труда работников бюджетной сферы</t>
  </si>
  <si>
    <t>19999</t>
  </si>
  <si>
    <t>20000</t>
  </si>
  <si>
    <t>Субсидии бюджетам  бюджетной системы Российской Федерации (межбюджетные субсидии)</t>
  </si>
  <si>
    <t>25576</t>
  </si>
  <si>
    <t>Субсидии бюджетам на обеспечение комплексного развития сельских территорий</t>
  </si>
  <si>
    <t>20303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</si>
  <si>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</si>
  <si>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20299</t>
  </si>
  <si>
    <t>Субсидии бюджетам  поселений на обеспечение мероприятий по переселению граждан из аваийного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государственнойкорпорации - Фонда содействия реформированию жилищно-коммунального хозяйства</t>
  </si>
  <si>
    <t>40000</t>
  </si>
  <si>
    <t>49999</t>
  </si>
  <si>
    <t>Поступление доходов в бюджет Приамурского городского поселения в 2021 году</t>
  </si>
  <si>
    <t>07090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</si>
  <si>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</si>
  <si>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</si>
  <si>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МП "Обеспечениепервичных мер пожарной безопасности на территории Приамурского городского поселения"</t>
  </si>
  <si>
    <t>09 0 00 00000</t>
  </si>
  <si>
    <t>Основное мероприятие "Противопожарная безопасность населения Приамурского городского поселения"</t>
  </si>
  <si>
    <t>09 0 01 21810</t>
  </si>
  <si>
    <t>Межбюджетные трансферты выделенные из фонда непредвиденных расходов администрации муниципального района</t>
  </si>
  <si>
    <t>834 00 70050</t>
  </si>
  <si>
    <t>Прочая закупка товаров, работ и услуг для обеспечения государственных (муниципальных) нужд</t>
  </si>
  <si>
    <t>Мероприятия по оценке технического состояния автомобильных дорог</t>
  </si>
  <si>
    <t>02 0 01 04025</t>
  </si>
  <si>
    <t>Мероприятия по паспортизации автомобильных дорог</t>
  </si>
  <si>
    <t>02 0 01 04026</t>
  </si>
  <si>
    <t>Бюджетные инвестиции в объекты капитального строительства государственной(муниципальной собственности)</t>
  </si>
  <si>
    <t>400</t>
  </si>
  <si>
    <t>414</t>
  </si>
  <si>
    <t>МП"Адресная программа по переселению граждан из аварийного жилищного фонда на территории Приамурского городского поселения"</t>
  </si>
  <si>
    <t>10 0 00 00000</t>
  </si>
  <si>
    <t>Основное мероприятие "Переселение граждан из многоквартирных домов аварийного жилфонда"</t>
  </si>
  <si>
    <t>10 0 F3 00000</t>
  </si>
  <si>
    <t>Закупка товаров, работ и услуг для обеспечения государственных (муниципальных) нужд (средства местного бюджета)</t>
  </si>
  <si>
    <t>10 0 F3 90070</t>
  </si>
  <si>
    <t>Капитальные вложения в объекты недвижимого имущества государственной (муниципальной) собственности (средства Фонда содействия реформированию ЖКХ)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</si>
  <si>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</si>
  <si>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</si>
  <si>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</si>
  <si>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"МП Модернизация объектов коммунальной инфраструктуры муниципального образования "Приамурское городское поселение" на 2019-2020 год"</t>
  </si>
  <si>
    <t>11 0 00 00000</t>
  </si>
  <si>
    <t>Основное мероприятие " Модернизация котельной №3 в с. Им.Тельмана"</t>
  </si>
  <si>
    <t>11 0 01 00000</t>
  </si>
  <si>
    <t>Реконструкция котельной  (средства областного бюджета)</t>
  </si>
  <si>
    <t>11 0 01 22600</t>
  </si>
  <si>
    <t>Реконструкция котельной (средства местного бюджета)</t>
  </si>
  <si>
    <t>11 0 01 S2600</t>
  </si>
  <si>
    <t>Мероприятия, направленные на благоустройство дворовых территорий федерального бюджета)</t>
  </si>
  <si>
    <t>Мероприятия, направленные на благоустройство дворовых территорий (средства областного бюджета)</t>
  </si>
  <si>
    <t>Полномочия на осуществление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</si>
  <si>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83 4 00 52105</t>
  </si>
  <si>
    <t>Ведомственная структура  расходов бюджета  Приамурского городского поселения  на 2021 год</t>
  </si>
  <si>
    <t>05 0 01 60020</t>
  </si>
  <si>
    <t>05 0 01 60030</t>
  </si>
  <si>
    <t>МП Культура муниципального образования "Приамурское городское поселение" на 2021-2023 годы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</si>
  <si>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Приамурского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</si>
  <si>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Приамурского городского поселения на 2021 год</t>
  </si>
  <si>
    <t xml:space="preserve">2 02 20302 13 0000 150 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</si>
  <si>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</si>
  <si>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20302</t>
  </si>
  <si>
    <t>Субсидии бюджетам 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</si>
  <si>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                              Приложение № 1 к </t>
  </si>
  <si>
    <t xml:space="preserve">                                 решению Собрания депутатов</t>
  </si>
  <si>
    <t xml:space="preserve"> решению Собрания депутатов</t>
  </si>
  <si>
    <t xml:space="preserve">                 решению Собрания депутатов</t>
  </si>
  <si>
    <t xml:space="preserve">                                                                решению Собрания депутатов</t>
  </si>
  <si>
    <t>решению Собрания депутатов</t>
  </si>
  <si>
    <t xml:space="preserve">                Приложение № 2 к </t>
  </si>
  <si>
    <t xml:space="preserve">                                                     Приложение № 3 к </t>
  </si>
  <si>
    <t xml:space="preserve">Приложение № 6 к </t>
  </si>
  <si>
    <t>Субсидии бюджетам городских поселений на реализацию программ формирования современной городской среды за счет средств Ф/Б</t>
  </si>
  <si>
    <t>Субсидии бюджетам городских поселений на реализацию программ формирования современной городской среды за счет средств О/Б</t>
  </si>
  <si>
    <t>218 60010 13 0000 150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</si>
  <si>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</si>
  <si>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Закупка энергетических ресурсов</t>
  </si>
  <si>
    <t>247</t>
  </si>
  <si>
    <t>Разработка проектно-сметной документации</t>
  </si>
  <si>
    <t>Оценка технического состояния автомобильных дорог</t>
  </si>
  <si>
    <t>Паспортизация автомобильных дорог</t>
  </si>
  <si>
    <t>10 0 F3 67483</t>
  </si>
  <si>
    <t>10 0 F3 67484</t>
  </si>
  <si>
    <t>Капитальные вложения в объекты недвижимого имущества государственной (муниципальной) собственности (средства областного бюджета)</t>
  </si>
  <si>
    <t>10 0 F3 6748S</t>
  </si>
  <si>
    <t>Капитальные вложения в объекты недвижимого имущества государственной (муниципальной) собственности (средства местного бюджета)</t>
  </si>
  <si>
    <t>апрель</t>
  </si>
  <si>
    <t>Обеспечение проведения выборов и референдумов</t>
  </si>
  <si>
    <t>311</t>
  </si>
  <si>
    <t>07</t>
  </si>
  <si>
    <t>Проведение выборов и референдумов</t>
  </si>
  <si>
    <t xml:space="preserve">01 </t>
  </si>
  <si>
    <t>Проведение выборов главы поселения</t>
  </si>
  <si>
    <t>834 00 90050</t>
  </si>
  <si>
    <t>Специальные расходы</t>
  </si>
  <si>
    <t>880</t>
  </si>
  <si>
    <t>83 4 00 90050</t>
  </si>
  <si>
    <t>116 11064 01 0000 140</t>
  </si>
  <si>
    <t>Дотации бюджетам городских поселений на выравнивание бюджетной обеспеченности из бюджета Российской Федерации</t>
  </si>
  <si>
    <t xml:space="preserve">                                                                                                     решению Собрания депутатов</t>
  </si>
  <si>
    <t>Поступление доходов в бюджет Приамурского городского поселения на плановый период 2022 и 2023 годов</t>
  </si>
  <si>
    <t>Сумма ( тыс. рублей) 2022 год</t>
  </si>
  <si>
    <t>Сумма ( тыс. рублей) 2023 год</t>
  </si>
  <si>
    <t>16001</t>
  </si>
  <si>
    <t>20041</t>
  </si>
  <si>
    <t>Субсидии бюджтам 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</si>
  <si>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Субсидии бюджетам городских поселений на реализацию программ формирования современной городской среды</t>
  </si>
  <si>
    <t>Источники внутреннего финансирования дефицита бюджета Приамурского городского поселения       на 2021 год</t>
  </si>
  <si>
    <t>МП"Сохранность автомобильных дорог общего пользования местного значения на территории Приамурского городского поселения"на 2020-2022 годы"</t>
  </si>
  <si>
    <t xml:space="preserve">Приложение № 8 к </t>
  </si>
  <si>
    <t>Ведомственная структура  расходов бюджета  Приамурского городского поселения  на плановый период 2022 и 2023 годов</t>
  </si>
  <si>
    <t>10 0 F3 09602</t>
  </si>
  <si>
    <t>10 0 F3 S9602</t>
  </si>
  <si>
    <t>усл.утвержденные</t>
  </si>
  <si>
    <t xml:space="preserve">Приложение № 10 к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</si>
  <si>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Приамурского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</si>
  <si>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Приамурского городского поселения на плановый период 2022 и 2023 годов</t>
  </si>
  <si>
    <t>МП"Адресная программа по переселению граждан из аварийного жилищного фонда, признанного таковым до 01 января 2017 года на период 2019-2025 годов на территории муниципального образования Приамурского городского поселения"</t>
  </si>
  <si>
    <t>МП"Благоустройство территории Приамурского городского поселения на 2021год и плановый период 2022-2023 годы"</t>
  </si>
  <si>
    <t>МП"Формирование комфортной городской среды на территории Приамурского городского поселения на 2020 год и плановый период 2020-2024 годов"</t>
  </si>
  <si>
    <t xml:space="preserve">                                                                                                    Приложение  № 4  к</t>
  </si>
  <si>
    <t xml:space="preserve">Приложение № 5 к </t>
  </si>
  <si>
    <t>Приложение № 7 к</t>
  </si>
  <si>
    <t xml:space="preserve">Приложение № 9 к </t>
  </si>
  <si>
    <t>от 29.04.2021 № 203</t>
  </si>
  <si>
    <t xml:space="preserve">                от 29.04.2021 № 203</t>
  </si>
  <si>
    <t xml:space="preserve">                                                         от 29.04.2021 № 203</t>
  </si>
  <si>
    <t xml:space="preserve">                                                                                                    от 29.04.2021 № 203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</si>
</sst>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  <numFmt numFmtId="203" formatCode="#,##0.0000000_р_."/>
    <numFmt numFmtId="204" formatCode="0.000000%"/>
    <numFmt numFmtId="205" formatCode="0.00000%"/>
    <numFmt numFmtId="206" formatCode="0.0000%"/>
    <numFmt numFmtId="207" formatCode="0.000%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sz val="10"/>
      <name val="CG Times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5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7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/>
    </xf>
    <xf numFmtId="49" fontId="11" fillId="0" borderId="0" xfId="0" applyNumberFormat="1" applyFont="1" applyFill="1" applyAlignment="1">
      <alignment/>
    </xf>
    <xf numFmtId="49" fontId="17" fillId="0" borderId="12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49" fontId="16" fillId="0" borderId="12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174" fontId="17" fillId="0" borderId="10" xfId="0" applyNumberFormat="1" applyFont="1" applyFill="1" applyBorder="1" applyAlignment="1">
      <alignment horizontal="right"/>
    </xf>
    <xf numFmtId="174" fontId="13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wrapText="1"/>
    </xf>
    <xf numFmtId="174" fontId="4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12" fillId="4" borderId="10" xfId="0" applyFont="1" applyFill="1" applyBorder="1" applyAlignment="1">
      <alignment vertical="top" wrapText="1"/>
    </xf>
    <xf numFmtId="49" fontId="11" fillId="4" borderId="12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174" fontId="23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horizontal="center"/>
    </xf>
    <xf numFmtId="49" fontId="11" fillId="4" borderId="10" xfId="0" applyNumberFormat="1" applyFont="1" applyFill="1" applyBorder="1" applyAlignment="1">
      <alignment vertical="top" wrapText="1"/>
    </xf>
    <xf numFmtId="0" fontId="11" fillId="4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49" fontId="12" fillId="4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2" fillId="4" borderId="10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174" fontId="17" fillId="0" borderId="10" xfId="60" applyNumberFormat="1" applyFont="1" applyFill="1" applyBorder="1" applyAlignment="1">
      <alignment horizontal="right"/>
    </xf>
    <xf numFmtId="174" fontId="16" fillId="0" borderId="10" xfId="60" applyNumberFormat="1" applyFont="1" applyFill="1" applyBorder="1" applyAlignment="1">
      <alignment horizontal="right"/>
    </xf>
    <xf numFmtId="174" fontId="11" fillId="0" borderId="10" xfId="6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2" fillId="4" borderId="10" xfId="0" applyNumberFormat="1" applyFont="1" applyFill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1" fillId="4" borderId="11" xfId="0" applyNumberFormat="1" applyFont="1" applyFill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2" fontId="12" fillId="0" borderId="10" xfId="0" applyNumberFormat="1" applyFont="1" applyBorder="1" applyAlignment="1">
      <alignment/>
    </xf>
    <xf numFmtId="2" fontId="12" fillId="4" borderId="10" xfId="0" applyNumberFormat="1" applyFont="1" applyFill="1" applyBorder="1" applyAlignment="1">
      <alignment/>
    </xf>
    <xf numFmtId="2" fontId="11" fillId="4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49" fontId="10" fillId="0" borderId="0" xfId="0" applyNumberFormat="1" applyFont="1" applyFill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2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wrapText="1"/>
    </xf>
    <xf numFmtId="2" fontId="14" fillId="0" borderId="10" xfId="0" applyNumberFormat="1" applyFont="1" applyFill="1" applyBorder="1" applyAlignment="1">
      <alignment/>
    </xf>
    <xf numFmtId="49" fontId="11" fillId="32" borderId="12" xfId="0" applyNumberFormat="1" applyFont="1" applyFill="1" applyBorder="1" applyAlignment="1">
      <alignment horizontal="center" wrapText="1"/>
    </xf>
    <xf numFmtId="2" fontId="12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 wrapText="1"/>
    </xf>
    <xf numFmtId="2" fontId="12" fillId="32" borderId="10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wrapText="1"/>
    </xf>
    <xf numFmtId="174" fontId="13" fillId="0" borderId="10" xfId="6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/>
    </xf>
    <xf numFmtId="49" fontId="11" fillId="32" borderId="10" xfId="0" applyNumberFormat="1" applyFont="1" applyFill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vertical="top" wrapText="1"/>
    </xf>
    <xf numFmtId="174" fontId="1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4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185" fontId="14" fillId="0" borderId="10" xfId="0" applyNumberFormat="1" applyFont="1" applyFill="1" applyBorder="1" applyAlignment="1">
      <alignment horizontal="center" vertical="center"/>
    </xf>
    <xf numFmtId="185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27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175" fontId="19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49" fontId="11" fillId="0" borderId="13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11" fillId="32" borderId="12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28" fillId="0" borderId="10" xfId="0" applyNumberFormat="1" applyFont="1" applyFill="1" applyBorder="1" applyAlignment="1">
      <alignment horizontal="left" vertical="justify" wrapText="1"/>
    </xf>
    <xf numFmtId="0" fontId="19" fillId="0" borderId="0" xfId="0" applyFont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174" fontId="13" fillId="0" borderId="10" xfId="0" applyNumberFormat="1" applyFont="1" applyFill="1" applyBorder="1" applyAlignment="1">
      <alignment horizontal="center" vertical="center" wrapText="1"/>
    </xf>
    <xf numFmtId="186" fontId="13" fillId="0" borderId="10" xfId="0" applyNumberFormat="1" applyFont="1" applyFill="1" applyBorder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/>
    </xf>
    <xf numFmtId="49" fontId="28" fillId="0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174" fontId="11" fillId="4" borderId="10" xfId="0" applyNumberFormat="1" applyFont="1" applyFill="1" applyBorder="1" applyAlignment="1">
      <alignment horizontal="right"/>
    </xf>
    <xf numFmtId="174" fontId="11" fillId="34" borderId="10" xfId="0" applyNumberFormat="1" applyFont="1" applyFill="1" applyBorder="1" applyAlignment="1">
      <alignment horizontal="right"/>
    </xf>
    <xf numFmtId="0" fontId="7" fillId="34" borderId="0" xfId="0" applyFont="1" applyFill="1" applyAlignment="1">
      <alignment/>
    </xf>
    <xf numFmtId="49" fontId="11" fillId="35" borderId="10" xfId="0" applyNumberFormat="1" applyFont="1" applyFill="1" applyBorder="1" applyAlignment="1">
      <alignment vertical="top" wrapText="1"/>
    </xf>
    <xf numFmtId="49" fontId="11" fillId="35" borderId="12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/>
    </xf>
    <xf numFmtId="174" fontId="11" fillId="35" borderId="10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34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75" fontId="4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vertical="top" wrapText="1"/>
    </xf>
    <xf numFmtId="175" fontId="12" fillId="34" borderId="10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12" fillId="34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49" fontId="23" fillId="34" borderId="10" xfId="0" applyNumberFormat="1" applyFont="1" applyFill="1" applyBorder="1" applyAlignment="1">
      <alignment vertical="top" wrapText="1"/>
    </xf>
    <xf numFmtId="49" fontId="23" fillId="34" borderId="10" xfId="0" applyNumberFormat="1" applyFont="1" applyFill="1" applyBorder="1" applyAlignment="1">
      <alignment horizontal="center" wrapText="1"/>
    </xf>
    <xf numFmtId="49" fontId="15" fillId="34" borderId="10" xfId="0" applyNumberFormat="1" applyFont="1" applyFill="1" applyBorder="1" applyAlignment="1">
      <alignment horizontal="center" wrapText="1"/>
    </xf>
    <xf numFmtId="2" fontId="15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 horizontal="center" wrapText="1"/>
    </xf>
    <xf numFmtId="49" fontId="14" fillId="34" borderId="10" xfId="0" applyNumberFormat="1" applyFont="1" applyFill="1" applyBorder="1" applyAlignment="1">
      <alignment horizontal="center" wrapText="1"/>
    </xf>
    <xf numFmtId="49" fontId="14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49" fontId="16" fillId="34" borderId="10" xfId="0" applyNumberFormat="1" applyFont="1" applyFill="1" applyBorder="1" applyAlignment="1">
      <alignment vertical="top" wrapText="1"/>
    </xf>
    <xf numFmtId="49" fontId="11" fillId="34" borderId="12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 vertical="top" wrapText="1"/>
    </xf>
    <xf numFmtId="49" fontId="11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vertical="top" wrapText="1"/>
    </xf>
    <xf numFmtId="0" fontId="6" fillId="34" borderId="0" xfId="0" applyFont="1" applyFill="1" applyAlignment="1">
      <alignment/>
    </xf>
    <xf numFmtId="49" fontId="11" fillId="34" borderId="10" xfId="0" applyNumberFormat="1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174" fontId="14" fillId="34" borderId="10" xfId="60" applyNumberFormat="1" applyFont="1" applyFill="1" applyBorder="1" applyAlignment="1">
      <alignment horizontal="right"/>
    </xf>
    <xf numFmtId="174" fontId="12" fillId="34" borderId="10" xfId="60" applyNumberFormat="1" applyFont="1" applyFill="1" applyBorder="1" applyAlignment="1">
      <alignment horizontal="right"/>
    </xf>
    <xf numFmtId="174" fontId="15" fillId="34" borderId="10" xfId="60" applyNumberFormat="1" applyFont="1" applyFill="1" applyBorder="1" applyAlignment="1">
      <alignment horizontal="right"/>
    </xf>
    <xf numFmtId="49" fontId="16" fillId="34" borderId="12" xfId="0" applyNumberFormat="1" applyFont="1" applyFill="1" applyBorder="1" applyAlignment="1">
      <alignment horizontal="center" wrapText="1"/>
    </xf>
    <xf numFmtId="49" fontId="16" fillId="34" borderId="10" xfId="0" applyNumberFormat="1" applyFont="1" applyFill="1" applyBorder="1" applyAlignment="1">
      <alignment horizontal="center"/>
    </xf>
    <xf numFmtId="174" fontId="13" fillId="34" borderId="10" xfId="60" applyNumberFormat="1" applyFont="1" applyFill="1" applyBorder="1" applyAlignment="1">
      <alignment horizontal="right"/>
    </xf>
    <xf numFmtId="0" fontId="14" fillId="34" borderId="10" xfId="0" applyFont="1" applyFill="1" applyBorder="1" applyAlignment="1">
      <alignment horizontal="justify"/>
    </xf>
    <xf numFmtId="0" fontId="12" fillId="34" borderId="10" xfId="0" applyFont="1" applyFill="1" applyBorder="1" applyAlignment="1">
      <alignment horizontal="justify"/>
    </xf>
    <xf numFmtId="4" fontId="12" fillId="34" borderId="10" xfId="0" applyNumberFormat="1" applyFont="1" applyFill="1" applyBorder="1" applyAlignment="1">
      <alignment/>
    </xf>
    <xf numFmtId="0" fontId="26" fillId="34" borderId="0" xfId="0" applyFont="1" applyFill="1" applyAlignment="1">
      <alignment horizontal="center" vertical="center"/>
    </xf>
    <xf numFmtId="2" fontId="11" fillId="34" borderId="1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9" fontId="12" fillId="34" borderId="10" xfId="0" applyNumberFormat="1" applyFont="1" applyFill="1" applyBorder="1" applyAlignment="1">
      <alignment horizontal="center" wrapText="1"/>
    </xf>
    <xf numFmtId="49" fontId="23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wrapText="1"/>
    </xf>
    <xf numFmtId="49" fontId="15" fillId="34" borderId="1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/>
    </xf>
    <xf numFmtId="0" fontId="14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/>
    </xf>
    <xf numFmtId="177" fontId="12" fillId="34" borderId="10" xfId="0" applyNumberFormat="1" applyFont="1" applyFill="1" applyBorder="1" applyAlignment="1">
      <alignment/>
    </xf>
    <xf numFmtId="174" fontId="12" fillId="34" borderId="10" xfId="0" applyNumberFormat="1" applyFont="1" applyFill="1" applyBorder="1" applyAlignment="1">
      <alignment/>
    </xf>
    <xf numFmtId="0" fontId="12" fillId="34" borderId="10" xfId="0" applyNumberFormat="1" applyFont="1" applyFill="1" applyBorder="1" applyAlignment="1">
      <alignment wrapText="1"/>
    </xf>
    <xf numFmtId="0" fontId="26" fillId="34" borderId="10" xfId="0" applyFont="1" applyFill="1" applyBorder="1" applyAlignment="1">
      <alignment horizontal="left" wrapText="1"/>
    </xf>
    <xf numFmtId="2" fontId="17" fillId="34" borderId="10" xfId="0" applyNumberFormat="1" applyFont="1" applyFill="1" applyBorder="1" applyAlignment="1">
      <alignment horizontal="right"/>
    </xf>
    <xf numFmtId="2" fontId="4" fillId="34" borderId="0" xfId="0" applyNumberFormat="1" applyFont="1" applyFill="1" applyAlignment="1">
      <alignment/>
    </xf>
    <xf numFmtId="49" fontId="15" fillId="34" borderId="10" xfId="0" applyNumberFormat="1" applyFont="1" applyFill="1" applyBorder="1" applyAlignment="1">
      <alignment horizontal="center" vertical="top" wrapText="1"/>
    </xf>
    <xf numFmtId="2" fontId="23" fillId="34" borderId="10" xfId="0" applyNumberFormat="1" applyFont="1" applyFill="1" applyBorder="1" applyAlignment="1">
      <alignment horizontal="right"/>
    </xf>
    <xf numFmtId="49" fontId="12" fillId="34" borderId="10" xfId="0" applyNumberFormat="1" applyFont="1" applyFill="1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vertical="top" wrapText="1"/>
    </xf>
    <xf numFmtId="174" fontId="4" fillId="34" borderId="0" xfId="0" applyNumberFormat="1" applyFont="1" applyFill="1" applyAlignment="1">
      <alignment/>
    </xf>
    <xf numFmtId="49" fontId="12" fillId="34" borderId="10" xfId="0" applyNumberFormat="1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vertical="top" wrapText="1"/>
    </xf>
    <xf numFmtId="0" fontId="15" fillId="34" borderId="16" xfId="0" applyFont="1" applyFill="1" applyBorder="1" applyAlignment="1">
      <alignment vertical="top" wrapText="1"/>
    </xf>
    <xf numFmtId="2" fontId="12" fillId="34" borderId="10" xfId="0" applyNumberFormat="1" applyFont="1" applyFill="1" applyBorder="1" applyAlignment="1">
      <alignment horizontal="right"/>
    </xf>
    <xf numFmtId="49" fontId="17" fillId="34" borderId="10" xfId="0" applyNumberFormat="1" applyFont="1" applyFill="1" applyBorder="1" applyAlignment="1">
      <alignment vertical="top" wrapText="1"/>
    </xf>
    <xf numFmtId="49" fontId="17" fillId="34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4" fontId="12" fillId="34" borderId="0" xfId="0" applyNumberFormat="1" applyFont="1" applyFill="1" applyAlignment="1">
      <alignment/>
    </xf>
    <xf numFmtId="199" fontId="4" fillId="34" borderId="0" xfId="0" applyNumberFormat="1" applyFont="1" applyFill="1" applyAlignment="1">
      <alignment/>
    </xf>
    <xf numFmtId="175" fontId="4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center"/>
    </xf>
    <xf numFmtId="0" fontId="31" fillId="34" borderId="0" xfId="0" applyFont="1" applyFill="1" applyAlignment="1">
      <alignment wrapText="1"/>
    </xf>
    <xf numFmtId="174" fontId="13" fillId="34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186" fontId="13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2" fillId="4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wrapText="1"/>
    </xf>
    <xf numFmtId="49" fontId="11" fillId="36" borderId="12" xfId="0" applyNumberFormat="1" applyFont="1" applyFill="1" applyBorder="1" applyAlignment="1">
      <alignment horizontal="center" wrapText="1"/>
    </xf>
    <xf numFmtId="49" fontId="11" fillId="36" borderId="10" xfId="0" applyNumberFormat="1" applyFont="1" applyFill="1" applyBorder="1" applyAlignment="1">
      <alignment horizontal="center"/>
    </xf>
    <xf numFmtId="49" fontId="12" fillId="36" borderId="10" xfId="0" applyNumberFormat="1" applyFont="1" applyFill="1" applyBorder="1" applyAlignment="1">
      <alignment wrapText="1"/>
    </xf>
    <xf numFmtId="174" fontId="11" fillId="36" borderId="10" xfId="0" applyNumberFormat="1" applyFont="1" applyFill="1" applyBorder="1" applyAlignment="1">
      <alignment horizontal="right"/>
    </xf>
    <xf numFmtId="174" fontId="68" fillId="4" borderId="10" xfId="0" applyNumberFormat="1" applyFont="1" applyFill="1" applyBorder="1" applyAlignment="1">
      <alignment horizontal="right"/>
    </xf>
    <xf numFmtId="174" fontId="68" fillId="34" borderId="10" xfId="0" applyNumberFormat="1" applyFont="1" applyFill="1" applyBorder="1" applyAlignment="1">
      <alignment horizontal="right"/>
    </xf>
    <xf numFmtId="174" fontId="68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Border="1" applyAlignment="1">
      <alignment/>
    </xf>
    <xf numFmtId="177" fontId="13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177" fontId="12" fillId="0" borderId="10" xfId="0" applyNumberFormat="1" applyFont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center"/>
    </xf>
    <xf numFmtId="177" fontId="17" fillId="0" borderId="10" xfId="0" applyNumberFormat="1" applyFont="1" applyFill="1" applyBorder="1" applyAlignment="1">
      <alignment horizontal="right"/>
    </xf>
    <xf numFmtId="177" fontId="17" fillId="0" borderId="10" xfId="0" applyNumberFormat="1" applyFont="1" applyFill="1" applyBorder="1" applyAlignment="1">
      <alignment horizontal="right"/>
    </xf>
    <xf numFmtId="177" fontId="23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2" fillId="32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7" fontId="12" fillId="0" borderId="10" xfId="0" applyNumberFormat="1" applyFont="1" applyBorder="1" applyAlignment="1">
      <alignment/>
    </xf>
    <xf numFmtId="177" fontId="12" fillId="32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right"/>
    </xf>
    <xf numFmtId="177" fontId="14" fillId="0" borderId="10" xfId="0" applyNumberFormat="1" applyFont="1" applyBorder="1" applyAlignment="1">
      <alignment/>
    </xf>
    <xf numFmtId="177" fontId="17" fillId="0" borderId="10" xfId="60" applyNumberFormat="1" applyFont="1" applyFill="1" applyBorder="1" applyAlignment="1">
      <alignment horizontal="right"/>
    </xf>
    <xf numFmtId="177" fontId="15" fillId="0" borderId="10" xfId="60" applyNumberFormat="1" applyFont="1" applyFill="1" applyBorder="1" applyAlignment="1">
      <alignment horizontal="right"/>
    </xf>
    <xf numFmtId="177" fontId="16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1" fillId="0" borderId="10" xfId="6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1" fillId="4" borderId="10" xfId="0" applyNumberFormat="1" applyFont="1" applyFill="1" applyBorder="1" applyAlignment="1">
      <alignment horizontal="right"/>
    </xf>
    <xf numFmtId="177" fontId="11" fillId="34" borderId="10" xfId="0" applyNumberFormat="1" applyFont="1" applyFill="1" applyBorder="1" applyAlignment="1">
      <alignment horizontal="right"/>
    </xf>
    <xf numFmtId="177" fontId="11" fillId="35" borderId="10" xfId="0" applyNumberFormat="1" applyFont="1" applyFill="1" applyBorder="1" applyAlignment="1">
      <alignment horizontal="right"/>
    </xf>
    <xf numFmtId="177" fontId="11" fillId="36" borderId="10" xfId="0" applyNumberFormat="1" applyFont="1" applyFill="1" applyBorder="1" applyAlignment="1">
      <alignment horizontal="right"/>
    </xf>
    <xf numFmtId="177" fontId="68" fillId="0" borderId="10" xfId="0" applyNumberFormat="1" applyFont="1" applyFill="1" applyBorder="1" applyAlignment="1">
      <alignment horizontal="right"/>
    </xf>
    <xf numFmtId="177" fontId="68" fillId="4" borderId="10" xfId="0" applyNumberFormat="1" applyFont="1" applyFill="1" applyBorder="1" applyAlignment="1">
      <alignment horizontal="right"/>
    </xf>
    <xf numFmtId="177" fontId="68" fillId="34" borderId="10" xfId="0" applyNumberFormat="1" applyFont="1" applyFill="1" applyBorder="1" applyAlignment="1">
      <alignment horizontal="right"/>
    </xf>
    <xf numFmtId="177" fontId="11" fillId="4" borderId="10" xfId="0" applyNumberFormat="1" applyFont="1" applyFill="1" applyBorder="1" applyAlignment="1">
      <alignment horizontal="right"/>
    </xf>
    <xf numFmtId="177" fontId="13" fillId="0" borderId="10" xfId="60" applyNumberFormat="1" applyFont="1" applyFill="1" applyBorder="1" applyAlignment="1">
      <alignment horizontal="right"/>
    </xf>
    <xf numFmtId="177" fontId="13" fillId="0" borderId="10" xfId="0" applyNumberFormat="1" applyFont="1" applyBorder="1" applyAlignment="1">
      <alignment/>
    </xf>
    <xf numFmtId="177" fontId="15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9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/>
    </xf>
    <xf numFmtId="177" fontId="4" fillId="34" borderId="0" xfId="0" applyNumberFormat="1" applyFont="1" applyFill="1" applyAlignment="1">
      <alignment/>
    </xf>
    <xf numFmtId="176" fontId="4" fillId="34" borderId="0" xfId="0" applyNumberFormat="1" applyFont="1" applyFill="1" applyAlignment="1">
      <alignment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187" fontId="1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5" fontId="12" fillId="0" borderId="0" xfId="0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174" fontId="17" fillId="0" borderId="0" xfId="0" applyNumberFormat="1" applyFont="1" applyFill="1" applyBorder="1" applyAlignment="1">
      <alignment horizontal="right"/>
    </xf>
    <xf numFmtId="174" fontId="23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32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2" fontId="12" fillId="32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right"/>
    </xf>
    <xf numFmtId="2" fontId="14" fillId="0" borderId="0" xfId="0" applyNumberFormat="1" applyFont="1" applyBorder="1" applyAlignment="1">
      <alignment/>
    </xf>
    <xf numFmtId="177" fontId="12" fillId="0" borderId="0" xfId="0" applyNumberFormat="1" applyFont="1" applyFill="1" applyBorder="1" applyAlignment="1">
      <alignment/>
    </xf>
    <xf numFmtId="177" fontId="12" fillId="4" borderId="0" xfId="0" applyNumberFormat="1" applyFont="1" applyFill="1" applyBorder="1" applyAlignment="1">
      <alignment/>
    </xf>
    <xf numFmtId="2" fontId="12" fillId="4" borderId="0" xfId="0" applyNumberFormat="1" applyFont="1" applyFill="1" applyBorder="1" applyAlignment="1">
      <alignment/>
    </xf>
    <xf numFmtId="2" fontId="12" fillId="33" borderId="0" xfId="0" applyNumberFormat="1" applyFont="1" applyFill="1" applyBorder="1" applyAlignment="1">
      <alignment/>
    </xf>
    <xf numFmtId="174" fontId="17" fillId="0" borderId="0" xfId="60" applyNumberFormat="1" applyFont="1" applyFill="1" applyBorder="1" applyAlignment="1">
      <alignment horizontal="right"/>
    </xf>
    <xf numFmtId="174" fontId="15" fillId="0" borderId="0" xfId="60" applyNumberFormat="1" applyFont="1" applyFill="1" applyBorder="1" applyAlignment="1">
      <alignment horizontal="right"/>
    </xf>
    <xf numFmtId="174" fontId="16" fillId="0" borderId="0" xfId="60" applyNumberFormat="1" applyFont="1" applyFill="1" applyBorder="1" applyAlignment="1">
      <alignment horizontal="right"/>
    </xf>
    <xf numFmtId="174" fontId="12" fillId="0" borderId="0" xfId="60" applyNumberFormat="1" applyFont="1" applyFill="1" applyBorder="1" applyAlignment="1">
      <alignment horizontal="right"/>
    </xf>
    <xf numFmtId="174" fontId="11" fillId="0" borderId="0" xfId="60" applyNumberFormat="1" applyFont="1" applyFill="1" applyBorder="1" applyAlignment="1">
      <alignment horizontal="right"/>
    </xf>
    <xf numFmtId="174" fontId="17" fillId="0" borderId="0" xfId="0" applyNumberFormat="1" applyFont="1" applyFill="1" applyBorder="1" applyAlignment="1">
      <alignment horizontal="right"/>
    </xf>
    <xf numFmtId="174" fontId="11" fillId="0" borderId="0" xfId="0" applyNumberFormat="1" applyFont="1" applyFill="1" applyBorder="1" applyAlignment="1">
      <alignment horizontal="right"/>
    </xf>
    <xf numFmtId="174" fontId="17" fillId="34" borderId="0" xfId="0" applyNumberFormat="1" applyFont="1" applyFill="1" applyBorder="1" applyAlignment="1">
      <alignment horizontal="right"/>
    </xf>
    <xf numFmtId="49" fontId="12" fillId="35" borderId="10" xfId="0" applyNumberFormat="1" applyFont="1" applyFill="1" applyBorder="1" applyAlignment="1">
      <alignment wrapText="1"/>
    </xf>
    <xf numFmtId="174" fontId="32" fillId="0" borderId="10" xfId="0" applyNumberFormat="1" applyFont="1" applyFill="1" applyBorder="1" applyAlignment="1">
      <alignment horizontal="right"/>
    </xf>
    <xf numFmtId="174" fontId="33" fillId="0" borderId="0" xfId="0" applyNumberFormat="1" applyFont="1" applyFill="1" applyBorder="1" applyAlignment="1">
      <alignment horizontal="right"/>
    </xf>
    <xf numFmtId="174" fontId="32" fillId="4" borderId="10" xfId="0" applyNumberFormat="1" applyFont="1" applyFill="1" applyBorder="1" applyAlignment="1">
      <alignment horizontal="right"/>
    </xf>
    <xf numFmtId="174" fontId="32" fillId="34" borderId="10" xfId="0" applyNumberFormat="1" applyFont="1" applyFill="1" applyBorder="1" applyAlignment="1">
      <alignment horizontal="right"/>
    </xf>
    <xf numFmtId="174" fontId="33" fillId="34" borderId="0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right"/>
    </xf>
    <xf numFmtId="177" fontId="12" fillId="0" borderId="0" xfId="0" applyNumberFormat="1" applyFont="1" applyBorder="1" applyAlignment="1">
      <alignment/>
    </xf>
    <xf numFmtId="174" fontId="13" fillId="0" borderId="0" xfId="6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174" fontId="12" fillId="0" borderId="0" xfId="0" applyNumberFormat="1" applyFont="1" applyBorder="1" applyAlignment="1">
      <alignment/>
    </xf>
    <xf numFmtId="174" fontId="14" fillId="0" borderId="0" xfId="0" applyNumberFormat="1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12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" fontId="20" fillId="0" borderId="0" xfId="0" applyNumberFormat="1" applyFont="1" applyAlignment="1">
      <alignment/>
    </xf>
    <xf numFmtId="198" fontId="13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5" fillId="37" borderId="0" xfId="0" applyNumberFormat="1" applyFont="1" applyFill="1" applyAlignment="1">
      <alignment/>
    </xf>
    <xf numFmtId="49" fontId="10" fillId="37" borderId="0" xfId="0" applyNumberFormat="1" applyFont="1" applyFill="1" applyAlignment="1">
      <alignment/>
    </xf>
    <xf numFmtId="49" fontId="11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174" fontId="17" fillId="34" borderId="10" xfId="0" applyNumberFormat="1" applyFont="1" applyFill="1" applyBorder="1" applyAlignment="1">
      <alignment horizontal="right"/>
    </xf>
    <xf numFmtId="2" fontId="7" fillId="34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0" fontId="12" fillId="0" borderId="1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/>
    </xf>
    <xf numFmtId="49" fontId="10" fillId="37" borderId="0" xfId="0" applyNumberFormat="1" applyFont="1" applyFill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49" fontId="10" fillId="37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&#1077;&#1083;\Desktop\&#1055;&#1086;&#1089;&#1077;&#1083;&#1077;&#1085;&#1080;&#1103;\&#1041;&#1102;&#1076;&#1078;&#1077;&#1090;%202020\&#1041;&#1102;&#1076;&#1078;&#1077;&#1090;&#1099;%202020\&#1057;&#1077;&#1085;&#1090;&#1103;&#1073;&#1088;&#1100;\&#1055;&#1043;&#1055;\&#1073;&#1102;&#1076;&#1078;&#1077;&#1090;%20&#1055;&#1088;&#1080;&#1072;&#1084;&#1091;&#1088;&#1089;&#1082;&#1086;&#1075;&#1086;%20&#1043;&#1055;%20&#1089;&#1077;&#1085;&#1090;&#1103;&#1073;&#1088;&#110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&#1077;&#1083;\Desktop\&#1055;&#1086;&#1089;&#1077;&#1083;&#1077;&#1085;&#1080;&#1103;\&#1041;&#1102;&#1076;&#1078;&#1077;&#1090;%202021\&#1041;&#1102;&#1076;&#1078;&#1077;&#1090;%202021\&#1055;&#1077;&#1088;&#1074;&#1086;&#1085;&#1072;&#1095;&#1072;&#1083;&#1100;&#1085;&#1099;&#1077;%20&#1073;&#1102;&#1076;&#1078;&#1077;&#1090;&#1099;%20&#1087;&#1086;&#1089;&#1077;&#1083;&#1077;&#1085;&#1080;&#1103;%20%20&#1085;&#1072;%202021%20&#1075;&#1086;&#1076;\&#1055;&#1043;&#1055;\&#1055;&#1088;&#1086;&#1077;&#1082;&#1090;%20&#1073;&#1102;&#1076;&#1078;&#1077;&#1090;&#1072;%20&#1085;&#1072;%202021%20&#1075;&#1086;&#1076;%20&#1055;&#1043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2020"/>
      <sheetName val="Гл.администраторы"/>
      <sheetName val="Доходы 2020 "/>
      <sheetName val="расходы 2020г"/>
      <sheetName val="РБА 2020"/>
      <sheetName val="целев 2019"/>
    </sheetNames>
    <sheetDataSet>
      <sheetData sheetId="3">
        <row r="128">
          <cell r="A128" t="str">
            <v>Основное мероприятие" Сохранность автомобильных дорог на территориимуниципального образования" Приамурское городское поселение"</v>
          </cell>
        </row>
        <row r="130">
          <cell r="A130" t="str">
            <v>Содержание автомобильных дорог местного значения в зимний и летний периоды</v>
          </cell>
        </row>
        <row r="255">
          <cell r="G255">
            <v>0</v>
          </cell>
          <cell r="H255">
            <v>13.927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21 г"/>
      <sheetName val="ист 2022-2023"/>
      <sheetName val="Гл.администраторы"/>
      <sheetName val="гл админ деф"/>
      <sheetName val="Доходы 2021"/>
      <sheetName val="Доходы 2022-2023"/>
      <sheetName val="расходы 2021 год"/>
      <sheetName val="расходы 2022-2023"/>
      <sheetName val="РБА 2021"/>
      <sheetName val="РБА 2022-2023"/>
      <sheetName val="целевые 2021"/>
      <sheetName val="целевые 2022-2023"/>
      <sheetName val="мтр18"/>
    </sheetNames>
    <sheetDataSet>
      <sheetData sheetId="5">
        <row r="120">
          <cell r="I120">
            <v>30432.7</v>
          </cell>
          <cell r="J120">
            <v>31319.1</v>
          </cell>
        </row>
      </sheetData>
      <sheetData sheetId="7">
        <row r="15">
          <cell r="G15">
            <v>1200</v>
          </cell>
          <cell r="H15">
            <v>1200</v>
          </cell>
        </row>
        <row r="23">
          <cell r="G23">
            <v>950</v>
          </cell>
          <cell r="H23">
            <v>950</v>
          </cell>
        </row>
        <row r="31">
          <cell r="G31">
            <v>9808.7</v>
          </cell>
          <cell r="H31">
            <v>9808.7</v>
          </cell>
        </row>
        <row r="37">
          <cell r="G37">
            <v>1654.1</v>
          </cell>
          <cell r="H37">
            <v>1730.6</v>
          </cell>
        </row>
        <row r="49">
          <cell r="G49">
            <v>1</v>
          </cell>
          <cell r="H49">
            <v>1</v>
          </cell>
        </row>
        <row r="64">
          <cell r="G64">
            <v>61.8</v>
          </cell>
          <cell r="H64">
            <v>61.8</v>
          </cell>
        </row>
        <row r="85">
          <cell r="G85">
            <v>358.7</v>
          </cell>
          <cell r="H85">
            <v>373.1</v>
          </cell>
        </row>
        <row r="111">
          <cell r="G111">
            <v>7.4</v>
          </cell>
          <cell r="H111">
            <v>7.4</v>
          </cell>
        </row>
        <row r="119">
          <cell r="G119">
            <v>2000</v>
          </cell>
          <cell r="H119">
            <v>2000</v>
          </cell>
        </row>
        <row r="123">
          <cell r="G123">
            <v>2000</v>
          </cell>
          <cell r="H123">
            <v>2000</v>
          </cell>
        </row>
        <row r="127">
          <cell r="G127">
            <v>1191.8</v>
          </cell>
          <cell r="H127">
            <v>1191.8</v>
          </cell>
        </row>
        <row r="220">
          <cell r="G220">
            <v>2870</v>
          </cell>
          <cell r="H220">
            <v>2870</v>
          </cell>
        </row>
        <row r="238">
          <cell r="G238">
            <v>1263.8</v>
          </cell>
          <cell r="H238">
            <v>1263.8</v>
          </cell>
        </row>
        <row r="263">
          <cell r="G263">
            <v>2874.3999999999996</v>
          </cell>
          <cell r="H263">
            <v>2874.3999999999996</v>
          </cell>
        </row>
        <row r="269">
          <cell r="G269">
            <v>750.6</v>
          </cell>
          <cell r="H269">
            <v>741</v>
          </cell>
        </row>
        <row r="280">
          <cell r="G280">
            <v>1315.3000000000002</v>
          </cell>
          <cell r="H280">
            <v>1315.3000000000002</v>
          </cell>
        </row>
        <row r="291">
          <cell r="G291">
            <v>1315.3000000000002</v>
          </cell>
          <cell r="H291">
            <v>1315.3000000000002</v>
          </cell>
        </row>
        <row r="305">
          <cell r="G305">
            <v>49</v>
          </cell>
          <cell r="H305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47"/>
  <sheetViews>
    <sheetView view="pageBreakPreview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01" customWidth="1"/>
    <col min="4" max="4" width="17.25390625" style="201" customWidth="1"/>
    <col min="5" max="5" width="14.875" style="4" bestFit="1" customWidth="1"/>
    <col min="6" max="16384" width="9.125" style="4" customWidth="1"/>
  </cols>
  <sheetData>
    <row r="1" spans="1:4" ht="15.75">
      <c r="A1" s="199"/>
      <c r="B1" s="10"/>
      <c r="C1" s="126" t="s">
        <v>579</v>
      </c>
      <c r="D1" s="126"/>
    </row>
    <row r="2" spans="1:4" ht="15" customHeight="1">
      <c r="A2" s="199"/>
      <c r="B2" s="10"/>
      <c r="C2" s="126" t="s">
        <v>580</v>
      </c>
      <c r="D2" s="126"/>
    </row>
    <row r="3" spans="1:5" ht="15.75" customHeight="1">
      <c r="A3" s="199"/>
      <c r="B3" s="10"/>
      <c r="C3" s="126"/>
      <c r="D3" s="524" t="s">
        <v>640</v>
      </c>
      <c r="E3" s="524"/>
    </row>
    <row r="4" spans="1:3" ht="15.75">
      <c r="A4" s="199"/>
      <c r="B4" s="10"/>
      <c r="C4" s="200"/>
    </row>
    <row r="5" spans="1:5" ht="31.5" customHeight="1">
      <c r="A5" s="530" t="s">
        <v>623</v>
      </c>
      <c r="B5" s="530"/>
      <c r="C5" s="530"/>
      <c r="D5" s="530"/>
      <c r="E5" s="530"/>
    </row>
    <row r="7" spans="1:5" s="204" customFormat="1" ht="32.25" customHeight="1">
      <c r="A7" s="529" t="s">
        <v>392</v>
      </c>
      <c r="B7" s="529"/>
      <c r="C7" s="531" t="s">
        <v>393</v>
      </c>
      <c r="D7" s="532"/>
      <c r="E7" s="535" t="s">
        <v>324</v>
      </c>
    </row>
    <row r="8" spans="1:5" s="204" customFormat="1" ht="78.75" customHeight="1">
      <c r="A8" s="203" t="s">
        <v>394</v>
      </c>
      <c r="B8" s="203" t="s">
        <v>395</v>
      </c>
      <c r="C8" s="533"/>
      <c r="D8" s="534"/>
      <c r="E8" s="535"/>
    </row>
    <row r="9" spans="1:5" s="206" customFormat="1" ht="15">
      <c r="A9" s="205" t="s">
        <v>396</v>
      </c>
      <c r="B9" s="50" t="s">
        <v>397</v>
      </c>
      <c r="C9" s="529">
        <v>3</v>
      </c>
      <c r="D9" s="529"/>
      <c r="E9" s="182">
        <v>4</v>
      </c>
    </row>
    <row r="10" spans="1:5" s="209" customFormat="1" ht="30.75" customHeight="1">
      <c r="A10" s="207" t="s">
        <v>416</v>
      </c>
      <c r="B10" s="208" t="s">
        <v>398</v>
      </c>
      <c r="C10" s="536" t="s">
        <v>399</v>
      </c>
      <c r="D10" s="537"/>
      <c r="E10" s="408">
        <f>E11</f>
        <v>2265.6236199999985</v>
      </c>
    </row>
    <row r="11" spans="1:5" s="209" customFormat="1" ht="27.75" customHeight="1">
      <c r="A11" s="207" t="s">
        <v>416</v>
      </c>
      <c r="B11" s="208" t="s">
        <v>400</v>
      </c>
      <c r="C11" s="536" t="s">
        <v>401</v>
      </c>
      <c r="D11" s="537"/>
      <c r="E11" s="198">
        <f>E12+E16</f>
        <v>2265.6236199999985</v>
      </c>
    </row>
    <row r="12" spans="1:5" s="213" customFormat="1" ht="18.75" customHeight="1">
      <c r="A12" s="210" t="s">
        <v>416</v>
      </c>
      <c r="B12" s="211" t="s">
        <v>402</v>
      </c>
      <c r="C12" s="527" t="s">
        <v>403</v>
      </c>
      <c r="D12" s="528"/>
      <c r="E12" s="212">
        <f>E13</f>
        <v>-114735.54</v>
      </c>
    </row>
    <row r="13" spans="1:5" s="204" customFormat="1" ht="24" customHeight="1">
      <c r="A13" s="214" t="s">
        <v>416</v>
      </c>
      <c r="B13" s="205" t="s">
        <v>404</v>
      </c>
      <c r="C13" s="525" t="s">
        <v>405</v>
      </c>
      <c r="D13" s="526"/>
      <c r="E13" s="128">
        <f>E14</f>
        <v>-114735.54</v>
      </c>
    </row>
    <row r="14" spans="1:5" s="204" customFormat="1" ht="29.25" customHeight="1">
      <c r="A14" s="214" t="s">
        <v>416</v>
      </c>
      <c r="B14" s="205" t="s">
        <v>406</v>
      </c>
      <c r="C14" s="525" t="s">
        <v>407</v>
      </c>
      <c r="D14" s="526"/>
      <c r="E14" s="128">
        <f>E15</f>
        <v>-114735.54</v>
      </c>
    </row>
    <row r="15" spans="1:5" s="204" customFormat="1" ht="30" customHeight="1">
      <c r="A15" s="214" t="s">
        <v>416</v>
      </c>
      <c r="B15" s="205" t="s">
        <v>196</v>
      </c>
      <c r="C15" s="525" t="s">
        <v>197</v>
      </c>
      <c r="D15" s="526"/>
      <c r="E15" s="128">
        <f>-'Доходы 2021'!I122</f>
        <v>-114735.54</v>
      </c>
    </row>
    <row r="16" spans="1:5" s="213" customFormat="1" ht="17.25" customHeight="1">
      <c r="A16" s="210" t="s">
        <v>416</v>
      </c>
      <c r="B16" s="211" t="s">
        <v>408</v>
      </c>
      <c r="C16" s="527" t="s">
        <v>409</v>
      </c>
      <c r="D16" s="528"/>
      <c r="E16" s="396">
        <f>E17</f>
        <v>117001.16361999999</v>
      </c>
    </row>
    <row r="17" spans="1:5" s="204" customFormat="1" ht="25.5" customHeight="1">
      <c r="A17" s="214" t="s">
        <v>416</v>
      </c>
      <c r="B17" s="205" t="s">
        <v>410</v>
      </c>
      <c r="C17" s="525" t="s">
        <v>411</v>
      </c>
      <c r="D17" s="526"/>
      <c r="E17" s="409">
        <f>E18</f>
        <v>117001.16361999999</v>
      </c>
    </row>
    <row r="18" spans="1:5" s="204" customFormat="1" ht="29.25" customHeight="1">
      <c r="A18" s="214" t="s">
        <v>416</v>
      </c>
      <c r="B18" s="205" t="s">
        <v>412</v>
      </c>
      <c r="C18" s="525" t="s">
        <v>413</v>
      </c>
      <c r="D18" s="526"/>
      <c r="E18" s="409">
        <f>E19</f>
        <v>117001.16361999999</v>
      </c>
    </row>
    <row r="19" spans="1:5" s="204" customFormat="1" ht="31.5" customHeight="1">
      <c r="A19" s="214" t="s">
        <v>416</v>
      </c>
      <c r="B19" s="205" t="s">
        <v>198</v>
      </c>
      <c r="C19" s="525" t="s">
        <v>199</v>
      </c>
      <c r="D19" s="526"/>
      <c r="E19" s="409">
        <f>'расходы 2021 год'!K345</f>
        <v>117001.16361999999</v>
      </c>
    </row>
    <row r="20" spans="1:2" ht="15.75">
      <c r="A20" s="194"/>
      <c r="B20" s="194"/>
    </row>
    <row r="21" spans="1:2" ht="15.75">
      <c r="A21" s="194"/>
      <c r="B21" s="194"/>
    </row>
    <row r="22" spans="1:2" ht="15.75">
      <c r="A22" s="194"/>
      <c r="B22" s="194"/>
    </row>
    <row r="23" spans="1:5" ht="15.75">
      <c r="A23" s="194"/>
      <c r="B23" s="194"/>
      <c r="E23" s="79"/>
    </row>
    <row r="24" spans="1:2" ht="15.75">
      <c r="A24" s="194"/>
      <c r="B24" s="194"/>
    </row>
    <row r="25" spans="1:2" ht="15.75">
      <c r="A25" s="194"/>
      <c r="B25" s="194"/>
    </row>
    <row r="26" spans="1:2" ht="15.75">
      <c r="A26" s="194"/>
      <c r="B26" s="194"/>
    </row>
    <row r="27" spans="1:2" ht="15.75">
      <c r="A27" s="194"/>
      <c r="B27" s="194"/>
    </row>
    <row r="28" spans="1:2" ht="15.75">
      <c r="A28" s="194"/>
      <c r="B28" s="194"/>
    </row>
    <row r="29" spans="1:2" ht="15.75">
      <c r="A29" s="194"/>
      <c r="B29" s="194"/>
    </row>
    <row r="30" spans="1:2" ht="15.75">
      <c r="A30" s="194"/>
      <c r="B30" s="194"/>
    </row>
    <row r="31" spans="1:2" ht="15.75">
      <c r="A31" s="194"/>
      <c r="B31" s="194"/>
    </row>
    <row r="32" spans="1:2" ht="15.75">
      <c r="A32" s="194"/>
      <c r="B32" s="194"/>
    </row>
    <row r="33" spans="1:2" ht="15.75">
      <c r="A33" s="194"/>
      <c r="B33" s="194"/>
    </row>
    <row r="34" spans="1:2" ht="15.75">
      <c r="A34" s="194"/>
      <c r="B34" s="194"/>
    </row>
    <row r="35" spans="1:2" ht="15.75">
      <c r="A35" s="194"/>
      <c r="B35" s="194"/>
    </row>
    <row r="36" spans="1:2" ht="15.75">
      <c r="A36" s="194"/>
      <c r="B36" s="194"/>
    </row>
    <row r="37" spans="1:2" ht="15.75">
      <c r="A37" s="194"/>
      <c r="B37" s="194"/>
    </row>
    <row r="38" spans="1:2" ht="15.75">
      <c r="A38" s="194"/>
      <c r="B38" s="194"/>
    </row>
    <row r="39" spans="1:2" ht="15.75">
      <c r="A39" s="194"/>
      <c r="B39" s="194"/>
    </row>
    <row r="40" spans="1:2" ht="15.75">
      <c r="A40" s="194"/>
      <c r="B40" s="194"/>
    </row>
    <row r="41" spans="1:2" ht="15.75">
      <c r="A41" s="194"/>
      <c r="B41" s="194"/>
    </row>
    <row r="42" spans="1:2" ht="15.75">
      <c r="A42" s="194"/>
      <c r="B42" s="194"/>
    </row>
    <row r="43" spans="1:2" ht="15.75">
      <c r="A43" s="194"/>
      <c r="B43" s="194"/>
    </row>
    <row r="44" spans="1:2" ht="15.75">
      <c r="A44" s="194"/>
      <c r="B44" s="194"/>
    </row>
    <row r="45" spans="1:2" ht="15.75">
      <c r="A45" s="194"/>
      <c r="B45" s="194"/>
    </row>
    <row r="46" spans="1:2" ht="15.75">
      <c r="A46" s="194"/>
      <c r="B46" s="194"/>
    </row>
    <row r="47" spans="1:2" ht="15.75">
      <c r="A47" s="194"/>
      <c r="B47" s="194"/>
    </row>
  </sheetData>
  <sheetProtection/>
  <mergeCells count="16">
    <mergeCell ref="A5:E5"/>
    <mergeCell ref="A7:B7"/>
    <mergeCell ref="C7:D8"/>
    <mergeCell ref="E7:E8"/>
    <mergeCell ref="C11:D11"/>
    <mergeCell ref="C10:D10"/>
    <mergeCell ref="D3:E3"/>
    <mergeCell ref="C18:D18"/>
    <mergeCell ref="C19:D19"/>
    <mergeCell ref="C15:D15"/>
    <mergeCell ref="C12:D12"/>
    <mergeCell ref="C14:D14"/>
    <mergeCell ref="C13:D13"/>
    <mergeCell ref="C9:D9"/>
    <mergeCell ref="C16:D16"/>
    <mergeCell ref="C17:D17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L272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62.25390625" style="309" customWidth="1"/>
    <col min="2" max="2" width="5.00390625" style="383" hidden="1" customWidth="1"/>
    <col min="3" max="3" width="4.00390625" style="384" hidden="1" customWidth="1"/>
    <col min="4" max="4" width="4.25390625" style="384" hidden="1" customWidth="1"/>
    <col min="5" max="5" width="15.625" style="384" customWidth="1"/>
    <col min="6" max="6" width="5.875" style="384" customWidth="1"/>
    <col min="7" max="8" width="11.875" style="387" customWidth="1"/>
    <col min="9" max="9" width="10.00390625" style="309" bestFit="1" customWidth="1"/>
    <col min="10" max="10" width="10.75390625" style="309" bestFit="1" customWidth="1"/>
    <col min="11" max="12" width="9.625" style="309" bestFit="1" customWidth="1"/>
    <col min="13" max="16384" width="9.125" style="309" customWidth="1"/>
  </cols>
  <sheetData>
    <row r="1" spans="1:8" s="4" customFormat="1" ht="15.75">
      <c r="A1" s="137"/>
      <c r="B1" s="520"/>
      <c r="C1" s="555" t="s">
        <v>630</v>
      </c>
      <c r="D1" s="555"/>
      <c r="E1" s="555"/>
      <c r="F1" s="555"/>
      <c r="G1" s="555"/>
      <c r="H1" s="141"/>
    </row>
    <row r="2" spans="1:8" s="4" customFormat="1" ht="15.75">
      <c r="A2" s="137"/>
      <c r="B2" s="520"/>
      <c r="C2" s="552" t="s">
        <v>584</v>
      </c>
      <c r="D2" s="552"/>
      <c r="E2" s="552"/>
      <c r="F2" s="552"/>
      <c r="G2" s="552"/>
      <c r="H2" s="141"/>
    </row>
    <row r="3" spans="1:8" s="4" customFormat="1" ht="15.75">
      <c r="A3" s="137"/>
      <c r="B3" s="520"/>
      <c r="C3" s="552" t="s">
        <v>640</v>
      </c>
      <c r="D3" s="552"/>
      <c r="E3" s="552"/>
      <c r="F3" s="552"/>
      <c r="G3" s="552"/>
      <c r="H3" s="141"/>
    </row>
    <row r="4" spans="1:8" s="4" customFormat="1" ht="15.75">
      <c r="A4" s="137"/>
      <c r="B4" s="520"/>
      <c r="C4" s="521"/>
      <c r="D4" s="521"/>
      <c r="E4" s="138"/>
      <c r="F4" s="139"/>
      <c r="G4" s="140"/>
      <c r="H4" s="140"/>
    </row>
    <row r="5" spans="1:8" s="4" customFormat="1" ht="68.25" customHeight="1">
      <c r="A5" s="556" t="s">
        <v>632</v>
      </c>
      <c r="B5" s="556"/>
      <c r="C5" s="556"/>
      <c r="D5" s="556"/>
      <c r="E5" s="556"/>
      <c r="F5" s="556"/>
      <c r="G5" s="556"/>
      <c r="H5" s="556"/>
    </row>
    <row r="6" spans="1:8" ht="12" customHeight="1">
      <c r="A6" s="310"/>
      <c r="B6" s="311"/>
      <c r="C6" s="312"/>
      <c r="D6" s="312"/>
      <c r="E6" s="312"/>
      <c r="F6" s="312"/>
      <c r="G6" s="313"/>
      <c r="H6" s="313"/>
    </row>
    <row r="7" spans="1:8" s="316" customFormat="1" ht="33" customHeight="1">
      <c r="A7" s="314" t="s">
        <v>216</v>
      </c>
      <c r="B7" s="314"/>
      <c r="C7" s="314" t="s">
        <v>104</v>
      </c>
      <c r="D7" s="314" t="s">
        <v>105</v>
      </c>
      <c r="E7" s="314" t="s">
        <v>319</v>
      </c>
      <c r="F7" s="314" t="s">
        <v>107</v>
      </c>
      <c r="G7" s="315" t="s">
        <v>108</v>
      </c>
      <c r="H7" s="315" t="s">
        <v>108</v>
      </c>
    </row>
    <row r="8" spans="1:8" ht="12" customHeight="1">
      <c r="A8" s="317">
        <v>1</v>
      </c>
      <c r="B8" s="317">
        <v>2</v>
      </c>
      <c r="C8" s="317">
        <v>3</v>
      </c>
      <c r="D8" s="317">
        <v>4</v>
      </c>
      <c r="E8" s="317">
        <v>2</v>
      </c>
      <c r="F8" s="317">
        <v>3</v>
      </c>
      <c r="G8" s="318">
        <v>4</v>
      </c>
      <c r="H8" s="318">
        <v>4</v>
      </c>
    </row>
    <row r="9" spans="1:8" ht="33" customHeight="1">
      <c r="A9" s="91" t="s">
        <v>572</v>
      </c>
      <c r="B9" s="320" t="s">
        <v>416</v>
      </c>
      <c r="C9" s="321" t="s">
        <v>210</v>
      </c>
      <c r="D9" s="321" t="s">
        <v>212</v>
      </c>
      <c r="E9" s="321" t="s">
        <v>97</v>
      </c>
      <c r="F9" s="321"/>
      <c r="G9" s="322">
        <f>G10+G27+G41</f>
        <v>6255.599999999999</v>
      </c>
      <c r="H9" s="322">
        <f>H10+H27+H41</f>
        <v>6246</v>
      </c>
    </row>
    <row r="10" spans="1:8" ht="17.25" customHeight="1">
      <c r="A10" s="323" t="s">
        <v>301</v>
      </c>
      <c r="B10" s="324" t="s">
        <v>416</v>
      </c>
      <c r="C10" s="325" t="s">
        <v>210</v>
      </c>
      <c r="D10" s="325" t="s">
        <v>212</v>
      </c>
      <c r="E10" s="325" t="s">
        <v>302</v>
      </c>
      <c r="F10" s="325"/>
      <c r="G10" s="327">
        <f>G11+G16+G20</f>
        <v>3624.9999999999995</v>
      </c>
      <c r="H10" s="327">
        <f>H11+H16+H20</f>
        <v>3615.3999999999996</v>
      </c>
    </row>
    <row r="11" spans="1:8" ht="30" customHeight="1">
      <c r="A11" s="328" t="s">
        <v>379</v>
      </c>
      <c r="B11" s="329" t="s">
        <v>416</v>
      </c>
      <c r="C11" s="330" t="s">
        <v>214</v>
      </c>
      <c r="D11" s="330" t="s">
        <v>208</v>
      </c>
      <c r="E11" s="325" t="s">
        <v>303</v>
      </c>
      <c r="F11" s="331" t="s">
        <v>417</v>
      </c>
      <c r="G11" s="332">
        <f>G12</f>
        <v>2874.3999999999996</v>
      </c>
      <c r="H11" s="332">
        <f>H12</f>
        <v>2874.3999999999996</v>
      </c>
    </row>
    <row r="12" spans="1:8" ht="42" customHeight="1">
      <c r="A12" s="333" t="s">
        <v>110</v>
      </c>
      <c r="B12" s="329" t="s">
        <v>416</v>
      </c>
      <c r="C12" s="334" t="s">
        <v>214</v>
      </c>
      <c r="D12" s="334" t="s">
        <v>208</v>
      </c>
      <c r="E12" s="325" t="s">
        <v>303</v>
      </c>
      <c r="F12" s="335" t="s">
        <v>265</v>
      </c>
      <c r="G12" s="332">
        <f>'[2]расходы 2022-2023'!G263</f>
        <v>2874.3999999999996</v>
      </c>
      <c r="H12" s="332">
        <f>'[2]расходы 2022-2023'!H263</f>
        <v>2874.3999999999996</v>
      </c>
    </row>
    <row r="13" spans="1:8" s="337" customFormat="1" ht="27" customHeight="1" hidden="1">
      <c r="A13" s="336" t="s">
        <v>156</v>
      </c>
      <c r="B13" s="329" t="s">
        <v>416</v>
      </c>
      <c r="C13" s="334" t="s">
        <v>214</v>
      </c>
      <c r="D13" s="334" t="s">
        <v>208</v>
      </c>
      <c r="E13" s="352" t="s">
        <v>303</v>
      </c>
      <c r="F13" s="334" t="s">
        <v>240</v>
      </c>
      <c r="G13" s="327"/>
      <c r="H13" s="327"/>
    </row>
    <row r="14" spans="1:8" ht="27" customHeight="1" hidden="1">
      <c r="A14" s="336" t="s">
        <v>137</v>
      </c>
      <c r="B14" s="329" t="s">
        <v>416</v>
      </c>
      <c r="C14" s="334" t="s">
        <v>214</v>
      </c>
      <c r="D14" s="334" t="s">
        <v>208</v>
      </c>
      <c r="E14" s="352" t="s">
        <v>303</v>
      </c>
      <c r="F14" s="334" t="s">
        <v>241</v>
      </c>
      <c r="G14" s="332"/>
      <c r="H14" s="332"/>
    </row>
    <row r="15" spans="1:8" ht="27" customHeight="1" hidden="1">
      <c r="A15" s="336" t="s">
        <v>138</v>
      </c>
      <c r="B15" s="329" t="s">
        <v>416</v>
      </c>
      <c r="C15" s="334" t="s">
        <v>214</v>
      </c>
      <c r="D15" s="334" t="s">
        <v>208</v>
      </c>
      <c r="E15" s="352" t="s">
        <v>303</v>
      </c>
      <c r="F15" s="334" t="s">
        <v>78</v>
      </c>
      <c r="G15" s="332"/>
      <c r="H15" s="332"/>
    </row>
    <row r="16" spans="1:8" ht="24" customHeight="1">
      <c r="A16" s="336" t="s">
        <v>380</v>
      </c>
      <c r="B16" s="329" t="s">
        <v>416</v>
      </c>
      <c r="C16" s="334" t="s">
        <v>214</v>
      </c>
      <c r="D16" s="334" t="s">
        <v>208</v>
      </c>
      <c r="E16" s="352" t="s">
        <v>303</v>
      </c>
      <c r="F16" s="334" t="s">
        <v>115</v>
      </c>
      <c r="G16" s="332">
        <f>G17</f>
        <v>750.6</v>
      </c>
      <c r="H16" s="332">
        <f>H17</f>
        <v>741</v>
      </c>
    </row>
    <row r="17" spans="1:8" s="337" customFormat="1" ht="27" customHeight="1">
      <c r="A17" s="338" t="s">
        <v>114</v>
      </c>
      <c r="B17" s="329" t="s">
        <v>416</v>
      </c>
      <c r="C17" s="334" t="s">
        <v>214</v>
      </c>
      <c r="D17" s="334" t="s">
        <v>208</v>
      </c>
      <c r="E17" s="354" t="s">
        <v>304</v>
      </c>
      <c r="F17" s="334" t="s">
        <v>86</v>
      </c>
      <c r="G17" s="327">
        <f>'[2]расходы 2022-2023'!G269</f>
        <v>750.6</v>
      </c>
      <c r="H17" s="327">
        <f>'[2]расходы 2022-2023'!H269</f>
        <v>741</v>
      </c>
    </row>
    <row r="18" spans="1:8" s="337" customFormat="1" ht="27.75" customHeight="1" hidden="1">
      <c r="A18" s="339" t="s">
        <v>116</v>
      </c>
      <c r="B18" s="329" t="s">
        <v>416</v>
      </c>
      <c r="C18" s="334" t="s">
        <v>214</v>
      </c>
      <c r="D18" s="334" t="s">
        <v>208</v>
      </c>
      <c r="E18" s="354" t="s">
        <v>304</v>
      </c>
      <c r="F18" s="334" t="s">
        <v>225</v>
      </c>
      <c r="G18" s="340"/>
      <c r="H18" s="340"/>
    </row>
    <row r="19" spans="1:8" ht="28.5" customHeight="1" hidden="1">
      <c r="A19" s="336" t="s">
        <v>224</v>
      </c>
      <c r="B19" s="329" t="s">
        <v>416</v>
      </c>
      <c r="C19" s="334" t="s">
        <v>214</v>
      </c>
      <c r="D19" s="334" t="s">
        <v>208</v>
      </c>
      <c r="E19" s="354" t="s">
        <v>304</v>
      </c>
      <c r="F19" s="334" t="s">
        <v>226</v>
      </c>
      <c r="G19" s="341"/>
      <c r="H19" s="341"/>
    </row>
    <row r="20" spans="1:8" ht="24.75" customHeight="1" hidden="1">
      <c r="A20" s="336" t="s">
        <v>345</v>
      </c>
      <c r="B20" s="329" t="s">
        <v>416</v>
      </c>
      <c r="C20" s="334" t="s">
        <v>214</v>
      </c>
      <c r="D20" s="334" t="s">
        <v>208</v>
      </c>
      <c r="E20" s="354" t="s">
        <v>304</v>
      </c>
      <c r="F20" s="334" t="s">
        <v>117</v>
      </c>
      <c r="G20" s="341">
        <f>G21+G22</f>
        <v>0</v>
      </c>
      <c r="H20" s="341">
        <f>H21+H22</f>
        <v>0</v>
      </c>
    </row>
    <row r="21" spans="1:8" ht="18" customHeight="1" hidden="1">
      <c r="A21" s="336"/>
      <c r="B21" s="329"/>
      <c r="C21" s="334"/>
      <c r="D21" s="334"/>
      <c r="E21" s="354"/>
      <c r="F21" s="334"/>
      <c r="G21" s="341"/>
      <c r="H21" s="341"/>
    </row>
    <row r="22" spans="1:8" ht="18" customHeight="1" hidden="1">
      <c r="A22" s="336"/>
      <c r="B22" s="329"/>
      <c r="C22" s="334"/>
      <c r="D22" s="334"/>
      <c r="E22" s="354"/>
      <c r="F22" s="334"/>
      <c r="G22" s="341"/>
      <c r="H22" s="341"/>
    </row>
    <row r="23" spans="1:8" ht="28.5" customHeight="1" hidden="1">
      <c r="A23" s="336"/>
      <c r="B23" s="329"/>
      <c r="C23" s="334"/>
      <c r="D23" s="334"/>
      <c r="E23" s="354"/>
      <c r="F23" s="334"/>
      <c r="G23" s="341"/>
      <c r="H23" s="341"/>
    </row>
    <row r="24" spans="1:8" ht="28.5" customHeight="1" hidden="1">
      <c r="A24" s="336"/>
      <c r="B24" s="329"/>
      <c r="C24" s="334"/>
      <c r="D24" s="334"/>
      <c r="E24" s="354"/>
      <c r="F24" s="334"/>
      <c r="G24" s="341"/>
      <c r="H24" s="341"/>
    </row>
    <row r="25" spans="1:8" ht="28.5" customHeight="1" hidden="1">
      <c r="A25" s="328"/>
      <c r="B25" s="329"/>
      <c r="C25" s="334"/>
      <c r="D25" s="334"/>
      <c r="E25" s="354"/>
      <c r="F25" s="334"/>
      <c r="G25" s="341"/>
      <c r="H25" s="341"/>
    </row>
    <row r="26" spans="1:8" ht="28.5" customHeight="1" hidden="1">
      <c r="A26" s="338"/>
      <c r="B26" s="329"/>
      <c r="C26" s="334"/>
      <c r="D26" s="334"/>
      <c r="E26" s="325"/>
      <c r="F26" s="334"/>
      <c r="G26" s="341"/>
      <c r="H26" s="341"/>
    </row>
    <row r="27" spans="1:8" ht="27" customHeight="1">
      <c r="A27" s="328" t="s">
        <v>381</v>
      </c>
      <c r="B27" s="329" t="s">
        <v>416</v>
      </c>
      <c r="C27" s="334" t="s">
        <v>214</v>
      </c>
      <c r="D27" s="334" t="s">
        <v>208</v>
      </c>
      <c r="E27" s="325" t="s">
        <v>305</v>
      </c>
      <c r="F27" s="331"/>
      <c r="G27" s="341">
        <f>G28+G34</f>
        <v>1315.3000000000002</v>
      </c>
      <c r="H27" s="341">
        <f>H28+H34</f>
        <v>1315.3000000000002</v>
      </c>
    </row>
    <row r="28" spans="1:8" ht="17.25" customHeight="1">
      <c r="A28" s="336" t="s">
        <v>156</v>
      </c>
      <c r="B28" s="329" t="s">
        <v>416</v>
      </c>
      <c r="C28" s="330" t="s">
        <v>214</v>
      </c>
      <c r="D28" s="330" t="s">
        <v>208</v>
      </c>
      <c r="E28" s="325" t="s">
        <v>306</v>
      </c>
      <c r="F28" s="335"/>
      <c r="G28" s="341">
        <f>G29</f>
        <v>1315.3000000000002</v>
      </c>
      <c r="H28" s="341">
        <f>H29</f>
        <v>1315.3000000000002</v>
      </c>
    </row>
    <row r="29" spans="1:8" ht="27.75" customHeight="1">
      <c r="A29" s="336" t="s">
        <v>137</v>
      </c>
      <c r="B29" s="329" t="s">
        <v>416</v>
      </c>
      <c r="C29" s="334" t="s">
        <v>214</v>
      </c>
      <c r="D29" s="334" t="s">
        <v>208</v>
      </c>
      <c r="E29" s="352" t="s">
        <v>306</v>
      </c>
      <c r="F29" s="335" t="s">
        <v>417</v>
      </c>
      <c r="G29" s="340">
        <f>G30</f>
        <v>1315.3000000000002</v>
      </c>
      <c r="H29" s="340">
        <f>H30</f>
        <v>1315.3000000000002</v>
      </c>
    </row>
    <row r="30" spans="1:8" ht="17.25" customHeight="1">
      <c r="A30" s="336" t="s">
        <v>138</v>
      </c>
      <c r="B30" s="329" t="s">
        <v>416</v>
      </c>
      <c r="C30" s="334" t="s">
        <v>214</v>
      </c>
      <c r="D30" s="334" t="s">
        <v>208</v>
      </c>
      <c r="E30" s="352" t="s">
        <v>306</v>
      </c>
      <c r="F30" s="335" t="s">
        <v>265</v>
      </c>
      <c r="G30" s="341">
        <f>'[2]расходы 2022-2023'!G280</f>
        <v>1315.3000000000002</v>
      </c>
      <c r="H30" s="341">
        <f>'[2]расходы 2022-2023'!H280</f>
        <v>1315.3000000000002</v>
      </c>
    </row>
    <row r="31" spans="1:8" ht="27.75" customHeight="1" hidden="1">
      <c r="A31" s="336" t="s">
        <v>139</v>
      </c>
      <c r="B31" s="329" t="s">
        <v>416</v>
      </c>
      <c r="C31" s="334" t="s">
        <v>214</v>
      </c>
      <c r="D31" s="334" t="s">
        <v>208</v>
      </c>
      <c r="E31" s="352" t="s">
        <v>306</v>
      </c>
      <c r="F31" s="334" t="s">
        <v>240</v>
      </c>
      <c r="G31" s="341"/>
      <c r="H31" s="341"/>
    </row>
    <row r="32" spans="1:8" ht="27.75" customHeight="1" hidden="1">
      <c r="A32" s="336" t="s">
        <v>383</v>
      </c>
      <c r="B32" s="329" t="s">
        <v>416</v>
      </c>
      <c r="C32" s="334" t="s">
        <v>214</v>
      </c>
      <c r="D32" s="334" t="s">
        <v>208</v>
      </c>
      <c r="E32" s="352" t="s">
        <v>306</v>
      </c>
      <c r="F32" s="334" t="s">
        <v>241</v>
      </c>
      <c r="G32" s="341"/>
      <c r="H32" s="341"/>
    </row>
    <row r="33" spans="1:8" ht="43.5" customHeight="1" hidden="1">
      <c r="A33" s="338" t="s">
        <v>114</v>
      </c>
      <c r="B33" s="329" t="s">
        <v>416</v>
      </c>
      <c r="C33" s="334" t="s">
        <v>214</v>
      </c>
      <c r="D33" s="334" t="s">
        <v>208</v>
      </c>
      <c r="E33" s="354" t="s">
        <v>307</v>
      </c>
      <c r="F33" s="334" t="s">
        <v>78</v>
      </c>
      <c r="G33" s="342"/>
      <c r="H33" s="342"/>
    </row>
    <row r="34" spans="1:8" s="337" customFormat="1" ht="24" customHeight="1" hidden="1">
      <c r="A34" s="339" t="s">
        <v>116</v>
      </c>
      <c r="B34" s="329" t="s">
        <v>416</v>
      </c>
      <c r="C34" s="334" t="s">
        <v>214</v>
      </c>
      <c r="D34" s="334" t="s">
        <v>208</v>
      </c>
      <c r="E34" s="354" t="s">
        <v>307</v>
      </c>
      <c r="F34" s="334"/>
      <c r="G34" s="341">
        <f>G35</f>
        <v>0</v>
      </c>
      <c r="H34" s="341">
        <f>H35</f>
        <v>0</v>
      </c>
    </row>
    <row r="35" spans="1:8" ht="15.75" customHeight="1" hidden="1">
      <c r="A35" s="336" t="s">
        <v>224</v>
      </c>
      <c r="B35" s="329" t="s">
        <v>416</v>
      </c>
      <c r="C35" s="334" t="s">
        <v>214</v>
      </c>
      <c r="D35" s="334" t="s">
        <v>208</v>
      </c>
      <c r="E35" s="354" t="s">
        <v>307</v>
      </c>
      <c r="F35" s="334" t="s">
        <v>115</v>
      </c>
      <c r="G35" s="341">
        <f>G36</f>
        <v>0</v>
      </c>
      <c r="H35" s="341">
        <f>H36</f>
        <v>0</v>
      </c>
    </row>
    <row r="36" spans="2:8" ht="29.25" customHeight="1" hidden="1">
      <c r="B36" s="329" t="s">
        <v>416</v>
      </c>
      <c r="C36" s="334" t="s">
        <v>214</v>
      </c>
      <c r="D36" s="334" t="s">
        <v>208</v>
      </c>
      <c r="E36" s="354" t="s">
        <v>307</v>
      </c>
      <c r="F36" s="334" t="s">
        <v>86</v>
      </c>
      <c r="G36" s="341"/>
      <c r="H36" s="341"/>
    </row>
    <row r="37" spans="1:8" ht="31.5" customHeight="1" hidden="1">
      <c r="A37" s="328" t="s">
        <v>385</v>
      </c>
      <c r="B37" s="329" t="s">
        <v>416</v>
      </c>
      <c r="C37" s="334" t="s">
        <v>214</v>
      </c>
      <c r="D37" s="334" t="s">
        <v>208</v>
      </c>
      <c r="E37" s="354" t="s">
        <v>307</v>
      </c>
      <c r="F37" s="334" t="s">
        <v>225</v>
      </c>
      <c r="G37" s="341"/>
      <c r="H37" s="341"/>
    </row>
    <row r="38" spans="1:8" ht="42.75" customHeight="1" hidden="1">
      <c r="A38" s="333" t="s">
        <v>110</v>
      </c>
      <c r="B38" s="329" t="s">
        <v>416</v>
      </c>
      <c r="C38" s="334" t="s">
        <v>214</v>
      </c>
      <c r="D38" s="334" t="s">
        <v>208</v>
      </c>
      <c r="E38" s="325" t="s">
        <v>308</v>
      </c>
      <c r="F38" s="334" t="s">
        <v>226</v>
      </c>
      <c r="G38" s="342"/>
      <c r="H38" s="342"/>
    </row>
    <row r="39" spans="1:8" ht="42.75" customHeight="1" hidden="1">
      <c r="A39" s="336" t="s">
        <v>156</v>
      </c>
      <c r="B39" s="329"/>
      <c r="C39" s="334"/>
      <c r="D39" s="334"/>
      <c r="E39" s="354" t="s">
        <v>308</v>
      </c>
      <c r="F39" s="334"/>
      <c r="G39" s="341"/>
      <c r="H39" s="341"/>
    </row>
    <row r="40" spans="1:8" ht="42.75" customHeight="1" hidden="1">
      <c r="A40" s="333" t="s">
        <v>110</v>
      </c>
      <c r="B40" s="329"/>
      <c r="C40" s="334"/>
      <c r="D40" s="334"/>
      <c r="E40" s="354" t="s">
        <v>308</v>
      </c>
      <c r="F40" s="334" t="s">
        <v>417</v>
      </c>
      <c r="G40" s="341"/>
      <c r="H40" s="341"/>
    </row>
    <row r="41" spans="1:8" ht="26.25" customHeight="1">
      <c r="A41" s="328" t="s">
        <v>384</v>
      </c>
      <c r="B41" s="343" t="s">
        <v>416</v>
      </c>
      <c r="C41" s="344" t="s">
        <v>214</v>
      </c>
      <c r="D41" s="344" t="s">
        <v>208</v>
      </c>
      <c r="E41" s="325" t="s">
        <v>148</v>
      </c>
      <c r="F41" s="344"/>
      <c r="G41" s="340">
        <f aca="true" t="shared" si="0" ref="G41:H43">G42</f>
        <v>1315.3000000000002</v>
      </c>
      <c r="H41" s="340">
        <f t="shared" si="0"/>
        <v>1315.3000000000002</v>
      </c>
    </row>
    <row r="42" spans="1:8" ht="27" customHeight="1">
      <c r="A42" s="336" t="s">
        <v>385</v>
      </c>
      <c r="B42" s="329" t="s">
        <v>416</v>
      </c>
      <c r="C42" s="334" t="s">
        <v>214</v>
      </c>
      <c r="D42" s="334" t="s">
        <v>208</v>
      </c>
      <c r="E42" s="354" t="s">
        <v>149</v>
      </c>
      <c r="F42" s="334"/>
      <c r="G42" s="340">
        <f t="shared" si="0"/>
        <v>1315.3000000000002</v>
      </c>
      <c r="H42" s="340">
        <f t="shared" si="0"/>
        <v>1315.3000000000002</v>
      </c>
    </row>
    <row r="43" spans="1:8" ht="29.25" customHeight="1">
      <c r="A43" s="333" t="s">
        <v>110</v>
      </c>
      <c r="B43" s="329" t="s">
        <v>416</v>
      </c>
      <c r="C43" s="334" t="s">
        <v>214</v>
      </c>
      <c r="D43" s="334" t="s">
        <v>208</v>
      </c>
      <c r="E43" s="354" t="s">
        <v>149</v>
      </c>
      <c r="F43" s="334" t="s">
        <v>417</v>
      </c>
      <c r="G43" s="341">
        <f t="shared" si="0"/>
        <v>1315.3000000000002</v>
      </c>
      <c r="H43" s="341">
        <f t="shared" si="0"/>
        <v>1315.3000000000002</v>
      </c>
    </row>
    <row r="44" spans="1:8" ht="18.75" customHeight="1">
      <c r="A44" s="336" t="s">
        <v>156</v>
      </c>
      <c r="B44" s="329" t="s">
        <v>416</v>
      </c>
      <c r="C44" s="334" t="s">
        <v>214</v>
      </c>
      <c r="D44" s="334" t="s">
        <v>208</v>
      </c>
      <c r="E44" s="354" t="s">
        <v>149</v>
      </c>
      <c r="F44" s="335" t="s">
        <v>265</v>
      </c>
      <c r="G44" s="341">
        <f>'[2]расходы 2022-2023'!G291</f>
        <v>1315.3000000000002</v>
      </c>
      <c r="H44" s="341">
        <f>'[2]расходы 2022-2023'!H291</f>
        <v>1315.3000000000002</v>
      </c>
    </row>
    <row r="45" spans="1:8" ht="39.75" customHeight="1">
      <c r="A45" s="91" t="s">
        <v>624</v>
      </c>
      <c r="B45" s="329"/>
      <c r="C45" s="334"/>
      <c r="D45" s="334"/>
      <c r="E45" s="321" t="s">
        <v>99</v>
      </c>
      <c r="F45" s="335"/>
      <c r="G45" s="345">
        <f>G46</f>
        <v>5191.8</v>
      </c>
      <c r="H45" s="345">
        <f>H46</f>
        <v>5191.8</v>
      </c>
    </row>
    <row r="46" spans="1:8" ht="42" customHeight="1">
      <c r="A46" s="346" t="str">
        <f>'[1]расходы 2020г'!A128</f>
        <v>Основное мероприятие" Сохранность автомобильных дорог на территориимуниципального образования" Приамурское городское поселение"</v>
      </c>
      <c r="B46" s="329"/>
      <c r="C46" s="334"/>
      <c r="D46" s="334"/>
      <c r="E46" s="325" t="s">
        <v>276</v>
      </c>
      <c r="F46" s="334"/>
      <c r="G46" s="341">
        <f>G47+G50+G53+G56+G59+G62</f>
        <v>5191.8</v>
      </c>
      <c r="H46" s="341">
        <f>H47+H50+H53+H56+H59+H62</f>
        <v>5191.8</v>
      </c>
    </row>
    <row r="47" spans="1:8" s="349" customFormat="1" ht="36" customHeight="1">
      <c r="A47" s="347" t="str">
        <f>'[1]расходы 2020г'!A130</f>
        <v>Содержание автомобильных дорог местного значения в зимний и летний периоды</v>
      </c>
      <c r="B47" s="329"/>
      <c r="C47" s="334"/>
      <c r="D47" s="334"/>
      <c r="E47" s="354" t="s">
        <v>277</v>
      </c>
      <c r="F47" s="335"/>
      <c r="G47" s="348">
        <f>G48</f>
        <v>2000</v>
      </c>
      <c r="H47" s="348">
        <f>H48</f>
        <v>2000</v>
      </c>
    </row>
    <row r="48" spans="1:8" s="351" customFormat="1" ht="32.25" customHeight="1">
      <c r="A48" s="338" t="s">
        <v>114</v>
      </c>
      <c r="B48" s="329"/>
      <c r="C48" s="334"/>
      <c r="D48" s="334"/>
      <c r="E48" s="354" t="s">
        <v>277</v>
      </c>
      <c r="F48" s="334" t="s">
        <v>115</v>
      </c>
      <c r="G48" s="350">
        <f>G49</f>
        <v>2000</v>
      </c>
      <c r="H48" s="350">
        <f>H49</f>
        <v>2000</v>
      </c>
    </row>
    <row r="49" spans="1:8" ht="36" customHeight="1">
      <c r="A49" s="339" t="s">
        <v>116</v>
      </c>
      <c r="B49" s="329"/>
      <c r="C49" s="334"/>
      <c r="D49" s="334"/>
      <c r="E49" s="354" t="s">
        <v>277</v>
      </c>
      <c r="F49" s="334" t="s">
        <v>86</v>
      </c>
      <c r="G49" s="350">
        <f>'[2]расходы 2022-2023'!G119</f>
        <v>2000</v>
      </c>
      <c r="H49" s="350">
        <f>'[2]расходы 2022-2023'!H119</f>
        <v>2000</v>
      </c>
    </row>
    <row r="50" spans="1:8" ht="31.5" customHeight="1">
      <c r="A50" s="338" t="s">
        <v>143</v>
      </c>
      <c r="B50" s="329"/>
      <c r="C50" s="334"/>
      <c r="D50" s="334"/>
      <c r="E50" s="354" t="s">
        <v>278</v>
      </c>
      <c r="F50" s="335"/>
      <c r="G50" s="350">
        <f>G51</f>
        <v>2000</v>
      </c>
      <c r="H50" s="350">
        <f>H51</f>
        <v>2000</v>
      </c>
    </row>
    <row r="51" spans="1:8" ht="27" customHeight="1">
      <c r="A51" s="338" t="s">
        <v>114</v>
      </c>
      <c r="B51" s="329"/>
      <c r="C51" s="334"/>
      <c r="D51" s="334"/>
      <c r="E51" s="354" t="s">
        <v>278</v>
      </c>
      <c r="F51" s="335" t="s">
        <v>115</v>
      </c>
      <c r="G51" s="350">
        <f>G52</f>
        <v>2000</v>
      </c>
      <c r="H51" s="350">
        <f>H52</f>
        <v>2000</v>
      </c>
    </row>
    <row r="52" spans="1:8" ht="25.5">
      <c r="A52" s="339" t="s">
        <v>116</v>
      </c>
      <c r="B52" s="324"/>
      <c r="C52" s="352"/>
      <c r="D52" s="352"/>
      <c r="E52" s="354" t="s">
        <v>278</v>
      </c>
      <c r="F52" s="352" t="s">
        <v>86</v>
      </c>
      <c r="G52" s="332">
        <f>'[2]расходы 2022-2023'!G123</f>
        <v>2000</v>
      </c>
      <c r="H52" s="332">
        <f>'[2]расходы 2022-2023'!H123</f>
        <v>2000</v>
      </c>
    </row>
    <row r="53" spans="1:8" ht="15.75">
      <c r="A53" s="336" t="s">
        <v>144</v>
      </c>
      <c r="B53" s="324"/>
      <c r="C53" s="352"/>
      <c r="D53" s="352"/>
      <c r="E53" s="354" t="s">
        <v>279</v>
      </c>
      <c r="F53" s="352"/>
      <c r="G53" s="332">
        <f>G54</f>
        <v>1191.8</v>
      </c>
      <c r="H53" s="332">
        <f>H54</f>
        <v>1191.8</v>
      </c>
    </row>
    <row r="54" spans="1:8" ht="25.5">
      <c r="A54" s="338" t="s">
        <v>114</v>
      </c>
      <c r="B54" s="324"/>
      <c r="C54" s="352"/>
      <c r="D54" s="352"/>
      <c r="E54" s="354" t="s">
        <v>279</v>
      </c>
      <c r="F54" s="330" t="s">
        <v>115</v>
      </c>
      <c r="G54" s="332">
        <f>G55</f>
        <v>1191.8</v>
      </c>
      <c r="H54" s="332">
        <f>H55</f>
        <v>1191.8</v>
      </c>
    </row>
    <row r="55" spans="1:8" ht="25.5">
      <c r="A55" s="339" t="s">
        <v>116</v>
      </c>
      <c r="B55" s="324"/>
      <c r="C55" s="352"/>
      <c r="D55" s="352"/>
      <c r="E55" s="354" t="s">
        <v>279</v>
      </c>
      <c r="F55" s="330" t="s">
        <v>86</v>
      </c>
      <c r="G55" s="332">
        <f>'[2]расходы 2022-2023'!G127</f>
        <v>1191.8</v>
      </c>
      <c r="H55" s="332">
        <f>'[2]расходы 2022-2023'!H127</f>
        <v>1191.8</v>
      </c>
    </row>
    <row r="56" spans="1:8" ht="15.75" hidden="1">
      <c r="A56" s="336" t="s">
        <v>145</v>
      </c>
      <c r="B56" s="324"/>
      <c r="C56" s="352"/>
      <c r="D56" s="352"/>
      <c r="E56" s="354" t="s">
        <v>280</v>
      </c>
      <c r="F56" s="353"/>
      <c r="G56" s="332">
        <f>G57</f>
        <v>0</v>
      </c>
      <c r="H56" s="332">
        <f>H57</f>
        <v>0</v>
      </c>
    </row>
    <row r="57" spans="1:8" ht="25.5" hidden="1">
      <c r="A57" s="338" t="s">
        <v>114</v>
      </c>
      <c r="B57" s="324"/>
      <c r="C57" s="352"/>
      <c r="D57" s="352"/>
      <c r="E57" s="354" t="s">
        <v>280</v>
      </c>
      <c r="F57" s="330" t="s">
        <v>115</v>
      </c>
      <c r="G57" s="332">
        <f>G58</f>
        <v>0</v>
      </c>
      <c r="H57" s="332">
        <f>H58</f>
        <v>0</v>
      </c>
    </row>
    <row r="58" spans="1:8" ht="25.5" hidden="1">
      <c r="A58" s="339" t="s">
        <v>116</v>
      </c>
      <c r="B58" s="324"/>
      <c r="C58" s="352"/>
      <c r="D58" s="352"/>
      <c r="E58" s="354" t="s">
        <v>280</v>
      </c>
      <c r="F58" s="330" t="s">
        <v>86</v>
      </c>
      <c r="G58" s="332"/>
      <c r="H58" s="332"/>
    </row>
    <row r="59" spans="1:8" ht="15.75" hidden="1">
      <c r="A59" s="336" t="s">
        <v>540</v>
      </c>
      <c r="B59" s="324"/>
      <c r="C59" s="352"/>
      <c r="D59" s="352"/>
      <c r="E59" s="354" t="s">
        <v>541</v>
      </c>
      <c r="F59" s="354"/>
      <c r="G59" s="332">
        <f>G60</f>
        <v>0</v>
      </c>
      <c r="H59" s="332">
        <f>H60</f>
        <v>0</v>
      </c>
    </row>
    <row r="60" spans="1:8" ht="25.5" hidden="1">
      <c r="A60" s="338" t="s">
        <v>114</v>
      </c>
      <c r="B60" s="324"/>
      <c r="C60" s="352"/>
      <c r="D60" s="352"/>
      <c r="E60" s="354" t="s">
        <v>541</v>
      </c>
      <c r="F60" s="354" t="s">
        <v>115</v>
      </c>
      <c r="G60" s="332">
        <f>G61</f>
        <v>0</v>
      </c>
      <c r="H60" s="332">
        <f>H61</f>
        <v>0</v>
      </c>
    </row>
    <row r="61" spans="1:8" ht="25.5" hidden="1">
      <c r="A61" s="339" t="s">
        <v>116</v>
      </c>
      <c r="B61" s="324"/>
      <c r="C61" s="352"/>
      <c r="D61" s="352"/>
      <c r="E61" s="354" t="s">
        <v>541</v>
      </c>
      <c r="F61" s="354" t="s">
        <v>86</v>
      </c>
      <c r="G61" s="332"/>
      <c r="H61" s="332"/>
    </row>
    <row r="62" spans="1:8" ht="15.75" hidden="1">
      <c r="A62" s="336" t="s">
        <v>542</v>
      </c>
      <c r="B62" s="324"/>
      <c r="C62" s="352"/>
      <c r="D62" s="352"/>
      <c r="E62" s="354" t="s">
        <v>543</v>
      </c>
      <c r="F62" s="354"/>
      <c r="G62" s="332">
        <f>G63</f>
        <v>0</v>
      </c>
      <c r="H62" s="332">
        <f>H63</f>
        <v>0</v>
      </c>
    </row>
    <row r="63" spans="1:8" ht="25.5" hidden="1">
      <c r="A63" s="338" t="s">
        <v>114</v>
      </c>
      <c r="B63" s="324"/>
      <c r="C63" s="352"/>
      <c r="D63" s="352"/>
      <c r="E63" s="354" t="s">
        <v>543</v>
      </c>
      <c r="F63" s="354" t="s">
        <v>115</v>
      </c>
      <c r="G63" s="332">
        <f>G64</f>
        <v>0</v>
      </c>
      <c r="H63" s="332">
        <f>H64</f>
        <v>0</v>
      </c>
    </row>
    <row r="64" spans="1:8" ht="25.5" hidden="1">
      <c r="A64" s="339" t="s">
        <v>116</v>
      </c>
      <c r="B64" s="324"/>
      <c r="C64" s="352"/>
      <c r="D64" s="352"/>
      <c r="E64" s="354" t="s">
        <v>543</v>
      </c>
      <c r="F64" s="354" t="s">
        <v>86</v>
      </c>
      <c r="G64" s="332"/>
      <c r="H64" s="332"/>
    </row>
    <row r="65" spans="1:8" ht="15.75" hidden="1">
      <c r="A65" s="319"/>
      <c r="B65" s="324"/>
      <c r="C65" s="352"/>
      <c r="D65" s="352"/>
      <c r="E65" s="321"/>
      <c r="F65" s="355"/>
      <c r="G65" s="332"/>
      <c r="H65" s="332"/>
    </row>
    <row r="66" spans="1:8" ht="15.75" hidden="1">
      <c r="A66" s="328"/>
      <c r="B66" s="324"/>
      <c r="C66" s="352"/>
      <c r="D66" s="352"/>
      <c r="E66" s="325"/>
      <c r="F66" s="344"/>
      <c r="G66" s="332"/>
      <c r="H66" s="332"/>
    </row>
    <row r="67" spans="1:8" ht="15.75" hidden="1">
      <c r="A67" s="338"/>
      <c r="B67" s="324"/>
      <c r="C67" s="352"/>
      <c r="D67" s="352"/>
      <c r="E67" s="354"/>
      <c r="F67" s="335"/>
      <c r="G67" s="332"/>
      <c r="H67" s="332"/>
    </row>
    <row r="68" spans="1:8" ht="15.75" hidden="1">
      <c r="A68" s="338"/>
      <c r="B68" s="324"/>
      <c r="C68" s="352"/>
      <c r="D68" s="352"/>
      <c r="E68" s="354"/>
      <c r="F68" s="330"/>
      <c r="G68" s="332"/>
      <c r="H68" s="332"/>
    </row>
    <row r="69" spans="1:8" ht="15.75" hidden="1">
      <c r="A69" s="339"/>
      <c r="B69" s="324"/>
      <c r="C69" s="352"/>
      <c r="D69" s="352"/>
      <c r="E69" s="354"/>
      <c r="F69" s="330"/>
      <c r="G69" s="332"/>
      <c r="H69" s="332"/>
    </row>
    <row r="70" spans="1:8" ht="15.75" hidden="1">
      <c r="A70" s="319"/>
      <c r="B70" s="324"/>
      <c r="C70" s="352"/>
      <c r="D70" s="352"/>
      <c r="E70" s="321"/>
      <c r="F70" s="356"/>
      <c r="G70" s="357"/>
      <c r="H70" s="357"/>
    </row>
    <row r="71" spans="1:8" ht="15.75" hidden="1">
      <c r="A71" s="358"/>
      <c r="B71" s="324"/>
      <c r="C71" s="352"/>
      <c r="D71" s="352"/>
      <c r="E71" s="325"/>
      <c r="F71" s="353"/>
      <c r="G71" s="332"/>
      <c r="H71" s="332"/>
    </row>
    <row r="72" spans="1:8" ht="15.75" hidden="1">
      <c r="A72" s="359"/>
      <c r="B72" s="324"/>
      <c r="C72" s="352"/>
      <c r="D72" s="352"/>
      <c r="E72" s="352"/>
      <c r="F72" s="353"/>
      <c r="G72" s="332"/>
      <c r="H72" s="332"/>
    </row>
    <row r="73" spans="1:8" ht="15.75" hidden="1">
      <c r="A73" s="338"/>
      <c r="B73" s="324"/>
      <c r="C73" s="352"/>
      <c r="D73" s="352"/>
      <c r="E73" s="352"/>
      <c r="F73" s="330"/>
      <c r="G73" s="332"/>
      <c r="H73" s="332"/>
    </row>
    <row r="74" spans="1:8" ht="15.75" hidden="1">
      <c r="A74" s="339"/>
      <c r="B74" s="324"/>
      <c r="C74" s="352"/>
      <c r="D74" s="352"/>
      <c r="E74" s="352"/>
      <c r="F74" s="330"/>
      <c r="G74" s="332"/>
      <c r="H74" s="332"/>
    </row>
    <row r="75" spans="1:8" ht="36.75" customHeight="1">
      <c r="A75" s="91" t="s">
        <v>634</v>
      </c>
      <c r="B75" s="324"/>
      <c r="C75" s="352"/>
      <c r="D75" s="352"/>
      <c r="E75" s="321" t="s">
        <v>283</v>
      </c>
      <c r="F75" s="335"/>
      <c r="G75" s="332">
        <f>G76+G83</f>
        <v>2870</v>
      </c>
      <c r="H75" s="332">
        <f>H76+H83</f>
        <v>2870</v>
      </c>
    </row>
    <row r="76" spans="1:8" ht="25.5" hidden="1">
      <c r="A76" s="328" t="s">
        <v>284</v>
      </c>
      <c r="B76" s="324"/>
      <c r="C76" s="352"/>
      <c r="D76" s="352"/>
      <c r="E76" s="325" t="s">
        <v>285</v>
      </c>
      <c r="F76" s="330"/>
      <c r="G76" s="332">
        <f>G77+G80</f>
        <v>0</v>
      </c>
      <c r="H76" s="332">
        <f>H77+H80</f>
        <v>0</v>
      </c>
    </row>
    <row r="77" spans="1:8" ht="15.75" hidden="1">
      <c r="A77" s="360" t="s">
        <v>151</v>
      </c>
      <c r="B77" s="324"/>
      <c r="C77" s="352"/>
      <c r="D77" s="352"/>
      <c r="E77" s="352" t="s">
        <v>286</v>
      </c>
      <c r="F77" s="335"/>
      <c r="G77" s="332">
        <f>G78</f>
        <v>0</v>
      </c>
      <c r="H77" s="332">
        <f>H78</f>
        <v>0</v>
      </c>
    </row>
    <row r="78" spans="1:8" ht="25.5" hidden="1">
      <c r="A78" s="338" t="s">
        <v>114</v>
      </c>
      <c r="B78" s="324"/>
      <c r="C78" s="352"/>
      <c r="D78" s="352"/>
      <c r="E78" s="352" t="s">
        <v>286</v>
      </c>
      <c r="F78" s="335" t="s">
        <v>115</v>
      </c>
      <c r="G78" s="332">
        <f>G79</f>
        <v>0</v>
      </c>
      <c r="H78" s="332">
        <f>H79</f>
        <v>0</v>
      </c>
    </row>
    <row r="79" spans="1:8" ht="25.5" hidden="1">
      <c r="A79" s="339" t="s">
        <v>116</v>
      </c>
      <c r="B79" s="324"/>
      <c r="C79" s="352"/>
      <c r="D79" s="352"/>
      <c r="E79" s="352" t="s">
        <v>286</v>
      </c>
      <c r="F79" s="335" t="s">
        <v>86</v>
      </c>
      <c r="G79" s="332"/>
      <c r="H79" s="332"/>
    </row>
    <row r="80" spans="1:8" ht="15.75" hidden="1">
      <c r="A80" s="338" t="s">
        <v>237</v>
      </c>
      <c r="B80" s="324"/>
      <c r="C80" s="352"/>
      <c r="D80" s="352"/>
      <c r="E80" s="352" t="s">
        <v>288</v>
      </c>
      <c r="F80" s="335"/>
      <c r="G80" s="332">
        <f>G81</f>
        <v>0</v>
      </c>
      <c r="H80" s="332">
        <f>H81</f>
        <v>0</v>
      </c>
    </row>
    <row r="81" spans="1:8" ht="25.5" hidden="1">
      <c r="A81" s="338" t="s">
        <v>114</v>
      </c>
      <c r="B81" s="324"/>
      <c r="C81" s="352"/>
      <c r="D81" s="352"/>
      <c r="E81" s="352" t="s">
        <v>288</v>
      </c>
      <c r="F81" s="335" t="s">
        <v>115</v>
      </c>
      <c r="G81" s="332">
        <f>G82</f>
        <v>0</v>
      </c>
      <c r="H81" s="332">
        <f>H82</f>
        <v>0</v>
      </c>
    </row>
    <row r="82" spans="1:8" ht="42" customHeight="1" hidden="1">
      <c r="A82" s="339" t="s">
        <v>116</v>
      </c>
      <c r="B82" s="324"/>
      <c r="C82" s="352"/>
      <c r="D82" s="352"/>
      <c r="E82" s="352" t="s">
        <v>288</v>
      </c>
      <c r="F82" s="335" t="s">
        <v>86</v>
      </c>
      <c r="G82" s="332"/>
      <c r="H82" s="332"/>
    </row>
    <row r="83" spans="1:8" ht="27.75" customHeight="1">
      <c r="A83" s="328" t="s">
        <v>287</v>
      </c>
      <c r="B83" s="324"/>
      <c r="C83" s="352"/>
      <c r="D83" s="352"/>
      <c r="E83" s="325" t="s">
        <v>290</v>
      </c>
      <c r="F83" s="361"/>
      <c r="G83" s="332">
        <f>G84+G86</f>
        <v>2870</v>
      </c>
      <c r="H83" s="332">
        <f>H84+H86</f>
        <v>2870</v>
      </c>
    </row>
    <row r="84" spans="1:10" ht="15.75">
      <c r="A84" s="336" t="s">
        <v>291</v>
      </c>
      <c r="B84" s="324"/>
      <c r="C84" s="352"/>
      <c r="D84" s="352"/>
      <c r="E84" s="354" t="s">
        <v>296</v>
      </c>
      <c r="F84" s="331"/>
      <c r="G84" s="332">
        <f>G85</f>
        <v>2870</v>
      </c>
      <c r="H84" s="332">
        <f>H85</f>
        <v>2870</v>
      </c>
      <c r="J84" s="372"/>
    </row>
    <row r="85" spans="1:8" ht="15.75">
      <c r="A85" s="336" t="s">
        <v>292</v>
      </c>
      <c r="B85" s="324"/>
      <c r="C85" s="352"/>
      <c r="D85" s="352"/>
      <c r="E85" s="354" t="s">
        <v>296</v>
      </c>
      <c r="F85" s="331" t="s">
        <v>265</v>
      </c>
      <c r="G85" s="332">
        <f>'[2]расходы 2022-2023'!G220</f>
        <v>2870</v>
      </c>
      <c r="H85" s="332">
        <f>'[2]расходы 2022-2023'!H220</f>
        <v>2870</v>
      </c>
    </row>
    <row r="86" spans="1:8" ht="15.75" hidden="1">
      <c r="A86" s="336" t="s">
        <v>295</v>
      </c>
      <c r="B86" s="324"/>
      <c r="C86" s="352"/>
      <c r="D86" s="352"/>
      <c r="E86" s="354" t="s">
        <v>297</v>
      </c>
      <c r="F86" s="331"/>
      <c r="G86" s="332">
        <f>G87+G89</f>
        <v>0</v>
      </c>
      <c r="H86" s="332">
        <f>H87+H89</f>
        <v>0</v>
      </c>
    </row>
    <row r="87" spans="1:8" ht="25.5" hidden="1">
      <c r="A87" s="338" t="s">
        <v>114</v>
      </c>
      <c r="B87" s="324"/>
      <c r="C87" s="352"/>
      <c r="D87" s="352"/>
      <c r="E87" s="354" t="s">
        <v>297</v>
      </c>
      <c r="F87" s="331" t="s">
        <v>115</v>
      </c>
      <c r="G87" s="362">
        <f>G88</f>
        <v>0</v>
      </c>
      <c r="H87" s="362">
        <f>H88</f>
        <v>0</v>
      </c>
    </row>
    <row r="88" spans="1:8" ht="25.5" hidden="1">
      <c r="A88" s="339" t="s">
        <v>116</v>
      </c>
      <c r="B88" s="324"/>
      <c r="C88" s="352"/>
      <c r="D88" s="352"/>
      <c r="E88" s="354" t="s">
        <v>297</v>
      </c>
      <c r="F88" s="331" t="s">
        <v>86</v>
      </c>
      <c r="G88" s="362"/>
      <c r="H88" s="362"/>
    </row>
    <row r="89" spans="1:8" ht="15.75" hidden="1">
      <c r="A89" s="336" t="s">
        <v>7</v>
      </c>
      <c r="B89" s="324"/>
      <c r="C89" s="352"/>
      <c r="D89" s="352"/>
      <c r="E89" s="354" t="s">
        <v>297</v>
      </c>
      <c r="F89" s="331" t="s">
        <v>117</v>
      </c>
      <c r="G89" s="362">
        <f>G90+G91</f>
        <v>0</v>
      </c>
      <c r="H89" s="362">
        <f>H90+H91</f>
        <v>0</v>
      </c>
    </row>
    <row r="90" spans="1:8" ht="15.75" hidden="1">
      <c r="A90" s="336" t="s">
        <v>118</v>
      </c>
      <c r="B90" s="324"/>
      <c r="C90" s="352"/>
      <c r="D90" s="352"/>
      <c r="E90" s="354" t="s">
        <v>297</v>
      </c>
      <c r="F90" s="331" t="s">
        <v>119</v>
      </c>
      <c r="G90" s="332"/>
      <c r="H90" s="332"/>
    </row>
    <row r="91" spans="1:8" ht="15.75" hidden="1">
      <c r="A91" s="338" t="s">
        <v>132</v>
      </c>
      <c r="B91" s="324"/>
      <c r="C91" s="352"/>
      <c r="D91" s="352"/>
      <c r="E91" s="352" t="s">
        <v>297</v>
      </c>
      <c r="F91" s="331" t="s">
        <v>89</v>
      </c>
      <c r="G91" s="332"/>
      <c r="H91" s="332"/>
    </row>
    <row r="92" spans="1:8" ht="15.75" hidden="1">
      <c r="A92" s="319"/>
      <c r="B92" s="324"/>
      <c r="C92" s="352"/>
      <c r="D92" s="352"/>
      <c r="E92" s="321"/>
      <c r="F92" s="355"/>
      <c r="G92" s="357"/>
      <c r="H92" s="357"/>
    </row>
    <row r="93" spans="1:8" ht="15.75" hidden="1">
      <c r="A93" s="328"/>
      <c r="B93" s="324"/>
      <c r="C93" s="352"/>
      <c r="D93" s="352"/>
      <c r="E93" s="325"/>
      <c r="F93" s="361"/>
      <c r="G93" s="332"/>
      <c r="H93" s="332"/>
    </row>
    <row r="94" spans="1:8" ht="15.75" hidden="1">
      <c r="A94" s="338"/>
      <c r="B94" s="324"/>
      <c r="C94" s="352"/>
      <c r="D94" s="352"/>
      <c r="E94" s="352"/>
      <c r="F94" s="335"/>
      <c r="G94" s="332"/>
      <c r="H94" s="332"/>
    </row>
    <row r="95" spans="1:8" ht="15.75" hidden="1">
      <c r="A95" s="338"/>
      <c r="B95" s="324"/>
      <c r="C95" s="352"/>
      <c r="D95" s="352"/>
      <c r="E95" s="352"/>
      <c r="F95" s="335"/>
      <c r="G95" s="332"/>
      <c r="H95" s="332"/>
    </row>
    <row r="96" spans="1:8" ht="15.75" hidden="1">
      <c r="A96" s="339"/>
      <c r="B96" s="324"/>
      <c r="C96" s="352"/>
      <c r="D96" s="352"/>
      <c r="E96" s="352"/>
      <c r="F96" s="335"/>
      <c r="G96" s="332"/>
      <c r="H96" s="332"/>
    </row>
    <row r="97" spans="1:8" ht="15.75" hidden="1">
      <c r="A97" s="338"/>
      <c r="B97" s="324"/>
      <c r="C97" s="352"/>
      <c r="D97" s="352"/>
      <c r="E97" s="352"/>
      <c r="F97" s="335"/>
      <c r="G97" s="332"/>
      <c r="H97" s="332"/>
    </row>
    <row r="98" spans="1:8" ht="15.75" hidden="1">
      <c r="A98" s="338"/>
      <c r="B98" s="324"/>
      <c r="C98" s="352"/>
      <c r="D98" s="352"/>
      <c r="E98" s="352"/>
      <c r="F98" s="335"/>
      <c r="G98" s="332"/>
      <c r="H98" s="332"/>
    </row>
    <row r="99" spans="1:8" ht="15.75" hidden="1">
      <c r="A99" s="339"/>
      <c r="B99" s="324"/>
      <c r="C99" s="352"/>
      <c r="D99" s="352"/>
      <c r="E99" s="352"/>
      <c r="F99" s="335"/>
      <c r="G99" s="332"/>
      <c r="H99" s="332"/>
    </row>
    <row r="100" spans="1:8" ht="51.75" customHeight="1">
      <c r="A100" s="91" t="s">
        <v>635</v>
      </c>
      <c r="B100" s="324"/>
      <c r="C100" s="352"/>
      <c r="D100" s="352"/>
      <c r="E100" s="321" t="s">
        <v>298</v>
      </c>
      <c r="F100" s="330"/>
      <c r="G100" s="363">
        <f>G101</f>
        <v>1263.8</v>
      </c>
      <c r="H100" s="363">
        <f>H101</f>
        <v>1263.8</v>
      </c>
    </row>
    <row r="101" spans="1:8" ht="26.25">
      <c r="A101" s="364" t="s">
        <v>147</v>
      </c>
      <c r="B101" s="324"/>
      <c r="C101" s="352"/>
      <c r="D101" s="352"/>
      <c r="E101" s="352" t="s">
        <v>299</v>
      </c>
      <c r="F101" s="335"/>
      <c r="G101" s="363">
        <f>G102+G105</f>
        <v>1263.8</v>
      </c>
      <c r="H101" s="363">
        <f>H102</f>
        <v>1263.8</v>
      </c>
    </row>
    <row r="102" spans="1:8" ht="26.25">
      <c r="A102" s="364" t="s">
        <v>313</v>
      </c>
      <c r="B102" s="324"/>
      <c r="C102" s="352"/>
      <c r="D102" s="352"/>
      <c r="E102" s="352" t="s">
        <v>300</v>
      </c>
      <c r="F102" s="335"/>
      <c r="G102" s="363">
        <f>G103</f>
        <v>1263.8</v>
      </c>
      <c r="H102" s="363">
        <f>H103</f>
        <v>1263.8</v>
      </c>
    </row>
    <row r="103" spans="1:8" ht="25.5">
      <c r="A103" s="338" t="s">
        <v>114</v>
      </c>
      <c r="B103" s="324"/>
      <c r="C103" s="352"/>
      <c r="D103" s="352"/>
      <c r="E103" s="352" t="s">
        <v>300</v>
      </c>
      <c r="F103" s="335" t="s">
        <v>115</v>
      </c>
      <c r="G103" s="363">
        <f>G104</f>
        <v>1263.8</v>
      </c>
      <c r="H103" s="363">
        <f>H104</f>
        <v>1263.8</v>
      </c>
    </row>
    <row r="104" spans="1:8" ht="25.5">
      <c r="A104" s="339" t="s">
        <v>116</v>
      </c>
      <c r="B104" s="324"/>
      <c r="C104" s="352"/>
      <c r="D104" s="352"/>
      <c r="E104" s="352" t="s">
        <v>300</v>
      </c>
      <c r="F104" s="335" t="s">
        <v>86</v>
      </c>
      <c r="G104" s="363">
        <f>'[2]расходы 2022-2023'!G238</f>
        <v>1263.8</v>
      </c>
      <c r="H104" s="363">
        <f>'[2]расходы 2022-2023'!H238</f>
        <v>1263.8</v>
      </c>
    </row>
    <row r="105" spans="1:8" ht="26.25" hidden="1">
      <c r="A105" s="364" t="s">
        <v>314</v>
      </c>
      <c r="B105" s="324"/>
      <c r="C105" s="352"/>
      <c r="D105" s="352"/>
      <c r="E105" s="352" t="s">
        <v>300</v>
      </c>
      <c r="F105" s="331"/>
      <c r="G105" s="332">
        <f>G106</f>
        <v>0</v>
      </c>
      <c r="H105" s="332">
        <f>H106</f>
        <v>13.927</v>
      </c>
    </row>
    <row r="106" spans="1:8" ht="25.5" hidden="1">
      <c r="A106" s="338" t="s">
        <v>114</v>
      </c>
      <c r="B106" s="324"/>
      <c r="C106" s="352"/>
      <c r="D106" s="352"/>
      <c r="E106" s="352" t="s">
        <v>300</v>
      </c>
      <c r="F106" s="335" t="s">
        <v>115</v>
      </c>
      <c r="G106" s="332">
        <f>G107</f>
        <v>0</v>
      </c>
      <c r="H106" s="332">
        <f>H107</f>
        <v>13.927</v>
      </c>
    </row>
    <row r="107" spans="1:8" ht="25.5" hidden="1">
      <c r="A107" s="339" t="s">
        <v>116</v>
      </c>
      <c r="B107" s="324"/>
      <c r="C107" s="352"/>
      <c r="D107" s="352"/>
      <c r="E107" s="352" t="s">
        <v>300</v>
      </c>
      <c r="F107" s="335" t="s">
        <v>86</v>
      </c>
      <c r="G107" s="332">
        <f>'[1]расходы 2020г'!G255</f>
        <v>0</v>
      </c>
      <c r="H107" s="332">
        <f>'[1]расходы 2020г'!H255</f>
        <v>13.927</v>
      </c>
    </row>
    <row r="108" spans="1:8" ht="15.75" hidden="1">
      <c r="A108" s="319"/>
      <c r="B108" s="324"/>
      <c r="C108" s="352"/>
      <c r="D108" s="352"/>
      <c r="E108" s="321"/>
      <c r="F108" s="355"/>
      <c r="G108" s="332"/>
      <c r="H108" s="332"/>
    </row>
    <row r="109" spans="1:8" ht="15.75" hidden="1">
      <c r="A109" s="328"/>
      <c r="B109" s="324"/>
      <c r="C109" s="352"/>
      <c r="D109" s="352"/>
      <c r="E109" s="325"/>
      <c r="F109" s="361"/>
      <c r="G109" s="332"/>
      <c r="H109" s="332"/>
    </row>
    <row r="110" spans="1:8" ht="15.75" hidden="1">
      <c r="A110" s="338"/>
      <c r="B110" s="324"/>
      <c r="C110" s="352"/>
      <c r="D110" s="352"/>
      <c r="E110" s="352"/>
      <c r="F110" s="335"/>
      <c r="G110" s="332"/>
      <c r="H110" s="332"/>
    </row>
    <row r="111" spans="1:8" ht="15.75" hidden="1">
      <c r="A111" s="339"/>
      <c r="B111" s="324"/>
      <c r="C111" s="352"/>
      <c r="D111" s="352"/>
      <c r="E111" s="352"/>
      <c r="F111" s="335"/>
      <c r="G111" s="332"/>
      <c r="H111" s="332"/>
    </row>
    <row r="112" spans="1:8" ht="15.75" hidden="1">
      <c r="A112" s="319"/>
      <c r="B112" s="324"/>
      <c r="C112" s="352"/>
      <c r="D112" s="352"/>
      <c r="E112" s="321"/>
      <c r="F112" s="353"/>
      <c r="G112" s="332"/>
      <c r="H112" s="332"/>
    </row>
    <row r="113" spans="1:8" ht="15.75" hidden="1">
      <c r="A113" s="338"/>
      <c r="B113" s="324"/>
      <c r="C113" s="352"/>
      <c r="D113" s="352"/>
      <c r="E113" s="354"/>
      <c r="F113" s="330"/>
      <c r="G113" s="332"/>
      <c r="H113" s="332"/>
    </row>
    <row r="114" spans="1:8" ht="15.75" hidden="1">
      <c r="A114" s="339"/>
      <c r="B114" s="324"/>
      <c r="C114" s="352"/>
      <c r="D114" s="352"/>
      <c r="E114" s="354"/>
      <c r="F114" s="330"/>
      <c r="G114" s="332"/>
      <c r="H114" s="332"/>
    </row>
    <row r="115" spans="1:8" ht="15.75" hidden="1">
      <c r="A115" s="319"/>
      <c r="B115" s="324"/>
      <c r="C115" s="352"/>
      <c r="D115" s="352"/>
      <c r="E115" s="321"/>
      <c r="F115" s="353"/>
      <c r="G115" s="357"/>
      <c r="H115" s="357"/>
    </row>
    <row r="116" spans="1:8" ht="15.75" hidden="1">
      <c r="A116" s="338"/>
      <c r="B116" s="324"/>
      <c r="C116" s="352"/>
      <c r="D116" s="352"/>
      <c r="E116" s="352"/>
      <c r="F116" s="330"/>
      <c r="G116" s="332"/>
      <c r="H116" s="332"/>
    </row>
    <row r="117" spans="1:8" ht="15.75" hidden="1">
      <c r="A117" s="338"/>
      <c r="B117" s="324"/>
      <c r="C117" s="352"/>
      <c r="D117" s="352"/>
      <c r="E117" s="352"/>
      <c r="F117" s="330"/>
      <c r="G117" s="332"/>
      <c r="H117" s="332"/>
    </row>
    <row r="118" spans="1:8" ht="15.75" hidden="1">
      <c r="A118" s="339"/>
      <c r="B118" s="324"/>
      <c r="C118" s="352"/>
      <c r="D118" s="352"/>
      <c r="E118" s="352"/>
      <c r="F118" s="330"/>
      <c r="G118" s="332"/>
      <c r="H118" s="332"/>
    </row>
    <row r="119" spans="1:8" ht="15.75" hidden="1">
      <c r="A119" s="338"/>
      <c r="B119" s="324"/>
      <c r="C119" s="352"/>
      <c r="D119" s="352"/>
      <c r="E119" s="352"/>
      <c r="F119" s="330"/>
      <c r="G119" s="332"/>
      <c r="H119" s="332"/>
    </row>
    <row r="120" spans="1:8" ht="15.75" hidden="1">
      <c r="A120" s="339"/>
      <c r="B120" s="324"/>
      <c r="C120" s="352"/>
      <c r="D120" s="352"/>
      <c r="E120" s="352"/>
      <c r="F120" s="330"/>
      <c r="G120" s="332"/>
      <c r="H120" s="332"/>
    </row>
    <row r="121" spans="1:8" ht="15.75" hidden="1">
      <c r="A121" s="338"/>
      <c r="B121" s="324"/>
      <c r="C121" s="352"/>
      <c r="D121" s="352"/>
      <c r="E121" s="352"/>
      <c r="F121" s="330"/>
      <c r="G121" s="332"/>
      <c r="H121" s="332"/>
    </row>
    <row r="122" spans="1:8" ht="15.75" hidden="1">
      <c r="A122" s="339"/>
      <c r="B122" s="324"/>
      <c r="C122" s="352"/>
      <c r="D122" s="352"/>
      <c r="E122" s="352"/>
      <c r="F122" s="330"/>
      <c r="G122" s="332"/>
      <c r="H122" s="332"/>
    </row>
    <row r="123" spans="1:8" ht="15.75" hidden="1">
      <c r="A123" s="338"/>
      <c r="B123" s="324"/>
      <c r="C123" s="352"/>
      <c r="D123" s="352"/>
      <c r="E123" s="352"/>
      <c r="F123" s="330"/>
      <c r="G123" s="332"/>
      <c r="H123" s="332"/>
    </row>
    <row r="124" spans="1:8" ht="15.75" hidden="1">
      <c r="A124" s="339"/>
      <c r="B124" s="324"/>
      <c r="C124" s="352"/>
      <c r="D124" s="352"/>
      <c r="E124" s="352"/>
      <c r="F124" s="330"/>
      <c r="G124" s="332"/>
      <c r="H124" s="332"/>
    </row>
    <row r="125" spans="1:8" ht="15.75" hidden="1">
      <c r="A125" s="319"/>
      <c r="B125" s="324"/>
      <c r="C125" s="352"/>
      <c r="D125" s="352"/>
      <c r="E125" s="321"/>
      <c r="F125" s="353"/>
      <c r="G125" s="332"/>
      <c r="H125" s="332"/>
    </row>
    <row r="126" spans="1:8" ht="15.75" hidden="1">
      <c r="A126" s="328"/>
      <c r="B126" s="324"/>
      <c r="C126" s="352"/>
      <c r="D126" s="352"/>
      <c r="E126" s="325"/>
      <c r="F126" s="344"/>
      <c r="G126" s="332"/>
      <c r="H126" s="332"/>
    </row>
    <row r="127" spans="1:8" ht="15.75" hidden="1">
      <c r="A127" s="338"/>
      <c r="B127" s="324"/>
      <c r="C127" s="352"/>
      <c r="D127" s="352"/>
      <c r="E127" s="352"/>
      <c r="F127" s="330"/>
      <c r="G127" s="332"/>
      <c r="H127" s="332"/>
    </row>
    <row r="128" spans="1:8" ht="15.75" hidden="1">
      <c r="A128" s="339"/>
      <c r="B128" s="324"/>
      <c r="C128" s="352"/>
      <c r="D128" s="352"/>
      <c r="E128" s="352"/>
      <c r="F128" s="330"/>
      <c r="G128" s="332"/>
      <c r="H128" s="332"/>
    </row>
    <row r="129" spans="1:8" ht="15.75" hidden="1">
      <c r="A129" s="338"/>
      <c r="B129" s="324"/>
      <c r="C129" s="352"/>
      <c r="D129" s="352"/>
      <c r="E129" s="352"/>
      <c r="F129" s="330"/>
      <c r="G129" s="332"/>
      <c r="H129" s="332"/>
    </row>
    <row r="130" spans="1:8" ht="15.75" hidden="1">
      <c r="A130" s="339"/>
      <c r="B130" s="324"/>
      <c r="C130" s="352"/>
      <c r="D130" s="352"/>
      <c r="E130" s="352"/>
      <c r="F130" s="330"/>
      <c r="G130" s="332"/>
      <c r="H130" s="332"/>
    </row>
    <row r="131" spans="1:8" ht="15.75" hidden="1">
      <c r="A131" s="319"/>
      <c r="B131" s="324"/>
      <c r="C131" s="352"/>
      <c r="D131" s="352"/>
      <c r="E131" s="321"/>
      <c r="F131" s="330"/>
      <c r="G131" s="322"/>
      <c r="H131" s="322"/>
    </row>
    <row r="132" spans="1:8" ht="15.75" hidden="1">
      <c r="A132" s="328"/>
      <c r="B132" s="324"/>
      <c r="C132" s="352"/>
      <c r="D132" s="352"/>
      <c r="E132" s="325"/>
      <c r="F132" s="330"/>
      <c r="G132" s="332"/>
      <c r="H132" s="332"/>
    </row>
    <row r="133" spans="1:8" ht="15.75" hidden="1">
      <c r="A133" s="338"/>
      <c r="B133" s="324"/>
      <c r="C133" s="352"/>
      <c r="D133" s="352"/>
      <c r="E133" s="354"/>
      <c r="F133" s="330"/>
      <c r="G133" s="332"/>
      <c r="H133" s="332"/>
    </row>
    <row r="134" spans="1:8" ht="15.75" hidden="1">
      <c r="A134" s="333"/>
      <c r="B134" s="324"/>
      <c r="C134" s="352"/>
      <c r="D134" s="352"/>
      <c r="E134" s="354"/>
      <c r="F134" s="330"/>
      <c r="G134" s="332"/>
      <c r="H134" s="332"/>
    </row>
    <row r="135" spans="1:8" ht="15.75" hidden="1">
      <c r="A135" s="338"/>
      <c r="B135" s="324"/>
      <c r="C135" s="352"/>
      <c r="D135" s="352"/>
      <c r="E135" s="354"/>
      <c r="F135" s="331"/>
      <c r="G135" s="332"/>
      <c r="H135" s="332"/>
    </row>
    <row r="136" spans="1:8" ht="15.75" hidden="1">
      <c r="A136" s="339"/>
      <c r="B136" s="324"/>
      <c r="C136" s="352"/>
      <c r="D136" s="352"/>
      <c r="E136" s="354"/>
      <c r="F136" s="331"/>
      <c r="G136" s="332"/>
      <c r="H136" s="332"/>
    </row>
    <row r="137" spans="1:12" ht="13.5" customHeight="1">
      <c r="A137" s="365" t="s">
        <v>321</v>
      </c>
      <c r="B137" s="324"/>
      <c r="C137" s="330"/>
      <c r="D137" s="330"/>
      <c r="E137" s="352"/>
      <c r="F137" s="330"/>
      <c r="G137" s="366">
        <f>G9+G45+G65+G70+G75+G92+G100+G108+G112+G115+G125+G131</f>
        <v>15581.199999999999</v>
      </c>
      <c r="H137" s="522">
        <f>H9+H45+H65+H70+H75+H92+H100+H108+H112+H115+H125+H131</f>
        <v>15571.599999999999</v>
      </c>
      <c r="I137" s="367"/>
      <c r="J137" s="367"/>
      <c r="K137" s="367"/>
      <c r="L137" s="367"/>
    </row>
    <row r="138" spans="1:8" ht="27.75" customHeight="1">
      <c r="A138" s="319" t="s">
        <v>109</v>
      </c>
      <c r="B138" s="320" t="s">
        <v>320</v>
      </c>
      <c r="C138" s="321" t="s">
        <v>208</v>
      </c>
      <c r="D138" s="321" t="s">
        <v>209</v>
      </c>
      <c r="E138" s="321" t="s">
        <v>34</v>
      </c>
      <c r="F138" s="368"/>
      <c r="G138" s="369">
        <f aca="true" t="shared" si="1" ref="G138:H141">G139</f>
        <v>1200</v>
      </c>
      <c r="H138" s="369">
        <f t="shared" si="1"/>
        <v>1200</v>
      </c>
    </row>
    <row r="139" spans="1:8" ht="17.25" customHeight="1">
      <c r="A139" s="333" t="s">
        <v>75</v>
      </c>
      <c r="B139" s="324" t="s">
        <v>320</v>
      </c>
      <c r="C139" s="370" t="s">
        <v>208</v>
      </c>
      <c r="D139" s="370" t="s">
        <v>209</v>
      </c>
      <c r="E139" s="352" t="s">
        <v>35</v>
      </c>
      <c r="F139" s="370"/>
      <c r="G139" s="350">
        <f t="shared" si="1"/>
        <v>1200</v>
      </c>
      <c r="H139" s="350">
        <f t="shared" si="1"/>
        <v>1200</v>
      </c>
    </row>
    <row r="140" spans="1:12" ht="17.25" customHeight="1">
      <c r="A140" s="333" t="s">
        <v>76</v>
      </c>
      <c r="B140" s="324" t="s">
        <v>320</v>
      </c>
      <c r="C140" s="352" t="s">
        <v>208</v>
      </c>
      <c r="D140" s="352" t="s">
        <v>209</v>
      </c>
      <c r="E140" s="352" t="s">
        <v>36</v>
      </c>
      <c r="F140" s="370"/>
      <c r="G140" s="350">
        <f t="shared" si="1"/>
        <v>1200</v>
      </c>
      <c r="H140" s="350">
        <f t="shared" si="1"/>
        <v>1200</v>
      </c>
      <c r="L140" s="452"/>
    </row>
    <row r="141" spans="1:8" ht="39.75" customHeight="1">
      <c r="A141" s="333" t="s">
        <v>110</v>
      </c>
      <c r="B141" s="324" t="s">
        <v>320</v>
      </c>
      <c r="C141" s="352" t="s">
        <v>208</v>
      </c>
      <c r="D141" s="352" t="s">
        <v>209</v>
      </c>
      <c r="E141" s="352" t="s">
        <v>36</v>
      </c>
      <c r="F141" s="370" t="s">
        <v>417</v>
      </c>
      <c r="G141" s="332">
        <f t="shared" si="1"/>
        <v>1200</v>
      </c>
      <c r="H141" s="332">
        <f t="shared" si="1"/>
        <v>1200</v>
      </c>
    </row>
    <row r="142" spans="1:8" s="300" customFormat="1" ht="15.75" customHeight="1">
      <c r="A142" s="333" t="s">
        <v>111</v>
      </c>
      <c r="B142" s="324" t="s">
        <v>320</v>
      </c>
      <c r="C142" s="352" t="s">
        <v>208</v>
      </c>
      <c r="D142" s="352" t="s">
        <v>209</v>
      </c>
      <c r="E142" s="352" t="s">
        <v>36</v>
      </c>
      <c r="F142" s="370" t="s">
        <v>352</v>
      </c>
      <c r="G142" s="332">
        <f>'[2]расходы 2022-2023'!G15</f>
        <v>1200</v>
      </c>
      <c r="H142" s="332">
        <f>'[2]расходы 2022-2023'!H15</f>
        <v>1200</v>
      </c>
    </row>
    <row r="143" spans="1:8" ht="16.5" customHeight="1">
      <c r="A143" s="319" t="s">
        <v>81</v>
      </c>
      <c r="B143" s="320" t="s">
        <v>320</v>
      </c>
      <c r="C143" s="353" t="s">
        <v>208</v>
      </c>
      <c r="D143" s="353" t="s">
        <v>211</v>
      </c>
      <c r="E143" s="321" t="s">
        <v>37</v>
      </c>
      <c r="F143" s="353"/>
      <c r="G143" s="322">
        <f aca="true" t="shared" si="2" ref="G143:H146">G144</f>
        <v>950</v>
      </c>
      <c r="H143" s="322">
        <f t="shared" si="2"/>
        <v>950</v>
      </c>
    </row>
    <row r="144" spans="1:8" ht="15.75">
      <c r="A144" s="371" t="s">
        <v>112</v>
      </c>
      <c r="B144" s="324" t="s">
        <v>320</v>
      </c>
      <c r="C144" s="330" t="s">
        <v>208</v>
      </c>
      <c r="D144" s="330" t="s">
        <v>211</v>
      </c>
      <c r="E144" s="352" t="s">
        <v>38</v>
      </c>
      <c r="F144" s="335"/>
      <c r="G144" s="332">
        <f t="shared" si="2"/>
        <v>950</v>
      </c>
      <c r="H144" s="332">
        <f t="shared" si="2"/>
        <v>950</v>
      </c>
    </row>
    <row r="145" spans="1:8" ht="28.5" customHeight="1">
      <c r="A145" s="333" t="s">
        <v>76</v>
      </c>
      <c r="B145" s="324" t="s">
        <v>320</v>
      </c>
      <c r="C145" s="330" t="s">
        <v>208</v>
      </c>
      <c r="D145" s="330" t="s">
        <v>211</v>
      </c>
      <c r="E145" s="352" t="s">
        <v>39</v>
      </c>
      <c r="F145" s="335"/>
      <c r="G145" s="332">
        <f t="shared" si="2"/>
        <v>950</v>
      </c>
      <c r="H145" s="332">
        <f t="shared" si="2"/>
        <v>950</v>
      </c>
    </row>
    <row r="146" spans="1:8" ht="28.5" customHeight="1">
      <c r="A146" s="333" t="s">
        <v>110</v>
      </c>
      <c r="B146" s="324" t="s">
        <v>320</v>
      </c>
      <c r="C146" s="330" t="s">
        <v>208</v>
      </c>
      <c r="D146" s="330" t="s">
        <v>211</v>
      </c>
      <c r="E146" s="352" t="s">
        <v>39</v>
      </c>
      <c r="F146" s="335" t="s">
        <v>417</v>
      </c>
      <c r="G146" s="332">
        <f t="shared" si="2"/>
        <v>950</v>
      </c>
      <c r="H146" s="332">
        <f t="shared" si="2"/>
        <v>950</v>
      </c>
    </row>
    <row r="147" spans="1:8" ht="29.25" customHeight="1">
      <c r="A147" s="333" t="s">
        <v>111</v>
      </c>
      <c r="B147" s="324" t="s">
        <v>320</v>
      </c>
      <c r="C147" s="330" t="s">
        <v>208</v>
      </c>
      <c r="D147" s="330" t="s">
        <v>211</v>
      </c>
      <c r="E147" s="352" t="s">
        <v>39</v>
      </c>
      <c r="F147" s="335" t="s">
        <v>352</v>
      </c>
      <c r="G147" s="332">
        <f>'[2]расходы 2022-2023'!G23</f>
        <v>950</v>
      </c>
      <c r="H147" s="332">
        <f>'[2]расходы 2022-2023'!H23</f>
        <v>950</v>
      </c>
    </row>
    <row r="148" spans="1:8" ht="51" customHeight="1">
      <c r="A148" s="319" t="s">
        <v>82</v>
      </c>
      <c r="B148" s="320" t="s">
        <v>320</v>
      </c>
      <c r="C148" s="353" t="s">
        <v>208</v>
      </c>
      <c r="D148" s="353" t="s">
        <v>210</v>
      </c>
      <c r="E148" s="321" t="s">
        <v>40</v>
      </c>
      <c r="F148" s="353"/>
      <c r="G148" s="322">
        <f>G149</f>
        <v>11462.800000000001</v>
      </c>
      <c r="H148" s="322">
        <f>H149</f>
        <v>11539.300000000001</v>
      </c>
    </row>
    <row r="149" spans="1:8" ht="17.25" customHeight="1">
      <c r="A149" s="338" t="s">
        <v>113</v>
      </c>
      <c r="B149" s="324" t="s">
        <v>320</v>
      </c>
      <c r="C149" s="330" t="s">
        <v>208</v>
      </c>
      <c r="D149" s="330" t="s">
        <v>210</v>
      </c>
      <c r="E149" s="352" t="s">
        <v>41</v>
      </c>
      <c r="F149" s="330"/>
      <c r="G149" s="332">
        <f>G150+G153</f>
        <v>11462.800000000001</v>
      </c>
      <c r="H149" s="332">
        <f>H150+H153</f>
        <v>11539.300000000001</v>
      </c>
    </row>
    <row r="150" spans="1:8" ht="25.5">
      <c r="A150" s="333" t="s">
        <v>76</v>
      </c>
      <c r="B150" s="324" t="s">
        <v>320</v>
      </c>
      <c r="C150" s="330" t="s">
        <v>208</v>
      </c>
      <c r="D150" s="330" t="s">
        <v>210</v>
      </c>
      <c r="E150" s="352" t="s">
        <v>42</v>
      </c>
      <c r="F150" s="330"/>
      <c r="G150" s="332">
        <f>G151</f>
        <v>9808.7</v>
      </c>
      <c r="H150" s="332">
        <f>H151</f>
        <v>9808.7</v>
      </c>
    </row>
    <row r="151" spans="1:8" ht="27.75" customHeight="1">
      <c r="A151" s="333" t="s">
        <v>110</v>
      </c>
      <c r="B151" s="324" t="s">
        <v>320</v>
      </c>
      <c r="C151" s="330" t="s">
        <v>208</v>
      </c>
      <c r="D151" s="330" t="s">
        <v>210</v>
      </c>
      <c r="E151" s="352" t="s">
        <v>42</v>
      </c>
      <c r="F151" s="330" t="s">
        <v>417</v>
      </c>
      <c r="G151" s="332">
        <f>G152</f>
        <v>9808.7</v>
      </c>
      <c r="H151" s="332">
        <f>H152</f>
        <v>9808.7</v>
      </c>
    </row>
    <row r="152" spans="1:8" ht="27.75" customHeight="1">
      <c r="A152" s="333" t="s">
        <v>85</v>
      </c>
      <c r="B152" s="324" t="s">
        <v>320</v>
      </c>
      <c r="C152" s="330" t="s">
        <v>208</v>
      </c>
      <c r="D152" s="330" t="s">
        <v>210</v>
      </c>
      <c r="E152" s="352" t="s">
        <v>42</v>
      </c>
      <c r="F152" s="330" t="s">
        <v>352</v>
      </c>
      <c r="G152" s="332">
        <f>'[2]расходы 2022-2023'!G31</f>
        <v>9808.7</v>
      </c>
      <c r="H152" s="332">
        <f>'[2]расходы 2022-2023'!H31</f>
        <v>9808.7</v>
      </c>
    </row>
    <row r="153" spans="1:8" ht="29.25" customHeight="1">
      <c r="A153" s="333" t="s">
        <v>84</v>
      </c>
      <c r="B153" s="324" t="s">
        <v>320</v>
      </c>
      <c r="C153" s="330" t="s">
        <v>208</v>
      </c>
      <c r="D153" s="330" t="s">
        <v>210</v>
      </c>
      <c r="E153" s="352" t="s">
        <v>43</v>
      </c>
      <c r="F153" s="330"/>
      <c r="G153" s="332">
        <f>G154+G156</f>
        <v>1654.1</v>
      </c>
      <c r="H153" s="332">
        <f>H154+H156</f>
        <v>1730.6</v>
      </c>
    </row>
    <row r="154" spans="1:8" ht="29.25" customHeight="1">
      <c r="A154" s="338" t="s">
        <v>114</v>
      </c>
      <c r="B154" s="324" t="s">
        <v>320</v>
      </c>
      <c r="C154" s="330" t="s">
        <v>208</v>
      </c>
      <c r="D154" s="330" t="s">
        <v>210</v>
      </c>
      <c r="E154" s="352" t="s">
        <v>43</v>
      </c>
      <c r="F154" s="330" t="s">
        <v>115</v>
      </c>
      <c r="G154" s="332">
        <f>G155</f>
        <v>1654.1</v>
      </c>
      <c r="H154" s="332">
        <f>H155</f>
        <v>1730.6</v>
      </c>
    </row>
    <row r="155" spans="1:8" ht="29.25" customHeight="1">
      <c r="A155" s="333" t="s">
        <v>116</v>
      </c>
      <c r="B155" s="324" t="s">
        <v>320</v>
      </c>
      <c r="C155" s="330" t="s">
        <v>208</v>
      </c>
      <c r="D155" s="330" t="s">
        <v>210</v>
      </c>
      <c r="E155" s="352" t="s">
        <v>43</v>
      </c>
      <c r="F155" s="330" t="s">
        <v>86</v>
      </c>
      <c r="G155" s="332">
        <f>'[2]расходы 2022-2023'!G37</f>
        <v>1654.1</v>
      </c>
      <c r="H155" s="332">
        <f>'[2]расходы 2022-2023'!H37</f>
        <v>1730.6</v>
      </c>
    </row>
    <row r="156" spans="1:8" ht="16.5" customHeight="1" hidden="1">
      <c r="A156" s="338" t="s">
        <v>7</v>
      </c>
      <c r="B156" s="324" t="s">
        <v>320</v>
      </c>
      <c r="C156" s="330" t="s">
        <v>208</v>
      </c>
      <c r="D156" s="330" t="s">
        <v>210</v>
      </c>
      <c r="E156" s="352" t="s">
        <v>43</v>
      </c>
      <c r="F156" s="330" t="s">
        <v>117</v>
      </c>
      <c r="G156" s="363">
        <f>G157+G158</f>
        <v>0</v>
      </c>
      <c r="H156" s="363">
        <f>H157+H158</f>
        <v>0</v>
      </c>
    </row>
    <row r="157" spans="1:8" ht="18" customHeight="1" hidden="1">
      <c r="A157" s="338" t="s">
        <v>118</v>
      </c>
      <c r="B157" s="324" t="s">
        <v>320</v>
      </c>
      <c r="C157" s="330" t="s">
        <v>208</v>
      </c>
      <c r="D157" s="330" t="s">
        <v>210</v>
      </c>
      <c r="E157" s="352" t="s">
        <v>43</v>
      </c>
      <c r="F157" s="330" t="s">
        <v>119</v>
      </c>
      <c r="G157" s="332"/>
      <c r="H157" s="332"/>
    </row>
    <row r="158" spans="1:8" ht="17.25" customHeight="1" hidden="1">
      <c r="A158" s="338" t="s">
        <v>132</v>
      </c>
      <c r="B158" s="324" t="s">
        <v>320</v>
      </c>
      <c r="C158" s="330" t="s">
        <v>208</v>
      </c>
      <c r="D158" s="330" t="s">
        <v>210</v>
      </c>
      <c r="E158" s="352" t="s">
        <v>43</v>
      </c>
      <c r="F158" s="330" t="s">
        <v>89</v>
      </c>
      <c r="G158" s="332"/>
      <c r="H158" s="332"/>
    </row>
    <row r="159" spans="1:8" ht="33.75" customHeight="1">
      <c r="A159" s="319" t="s">
        <v>134</v>
      </c>
      <c r="B159" s="320" t="s">
        <v>320</v>
      </c>
      <c r="C159" s="355" t="s">
        <v>210</v>
      </c>
      <c r="D159" s="355" t="s">
        <v>213</v>
      </c>
      <c r="E159" s="321" t="s">
        <v>45</v>
      </c>
      <c r="F159" s="355"/>
      <c r="G159" s="322">
        <f>G163+G166+G171+G160</f>
        <v>428.9</v>
      </c>
      <c r="H159" s="322">
        <f>H163+H166+H171+H160</f>
        <v>443.3</v>
      </c>
    </row>
    <row r="160" spans="1:8" ht="30" customHeight="1">
      <c r="A160" s="338" t="s">
        <v>96</v>
      </c>
      <c r="B160" s="324" t="s">
        <v>320</v>
      </c>
      <c r="C160" s="330" t="s">
        <v>210</v>
      </c>
      <c r="D160" s="330" t="s">
        <v>213</v>
      </c>
      <c r="E160" s="352" t="s">
        <v>48</v>
      </c>
      <c r="F160" s="330"/>
      <c r="G160" s="332">
        <f>G161</f>
        <v>7.4</v>
      </c>
      <c r="H160" s="332">
        <f>H161</f>
        <v>7.4</v>
      </c>
    </row>
    <row r="161" spans="1:8" ht="25.5">
      <c r="A161" s="338" t="s">
        <v>114</v>
      </c>
      <c r="B161" s="324" t="s">
        <v>320</v>
      </c>
      <c r="C161" s="330" t="s">
        <v>210</v>
      </c>
      <c r="D161" s="330" t="s">
        <v>213</v>
      </c>
      <c r="E161" s="352" t="s">
        <v>48</v>
      </c>
      <c r="F161" s="330" t="s">
        <v>115</v>
      </c>
      <c r="G161" s="332">
        <f>G162</f>
        <v>7.4</v>
      </c>
      <c r="H161" s="332">
        <f>H162</f>
        <v>7.4</v>
      </c>
    </row>
    <row r="162" spans="1:8" ht="26.25" customHeight="1">
      <c r="A162" s="333" t="s">
        <v>116</v>
      </c>
      <c r="B162" s="324" t="s">
        <v>320</v>
      </c>
      <c r="C162" s="330" t="s">
        <v>210</v>
      </c>
      <c r="D162" s="330" t="s">
        <v>213</v>
      </c>
      <c r="E162" s="352" t="s">
        <v>48</v>
      </c>
      <c r="F162" s="330" t="s">
        <v>86</v>
      </c>
      <c r="G162" s="332">
        <f>'[2]расходы 2022-2023'!G111</f>
        <v>7.4</v>
      </c>
      <c r="H162" s="332">
        <f>'[2]расходы 2022-2023'!H111</f>
        <v>7.4</v>
      </c>
    </row>
    <row r="163" spans="1:8" ht="32.25" customHeight="1">
      <c r="A163" s="373" t="s">
        <v>93</v>
      </c>
      <c r="B163" s="324" t="s">
        <v>320</v>
      </c>
      <c r="C163" s="330" t="s">
        <v>208</v>
      </c>
      <c r="D163" s="330" t="s">
        <v>210</v>
      </c>
      <c r="E163" s="352" t="s">
        <v>44</v>
      </c>
      <c r="F163" s="330"/>
      <c r="G163" s="350">
        <f>G164</f>
        <v>1</v>
      </c>
      <c r="H163" s="350">
        <f>H164</f>
        <v>1</v>
      </c>
    </row>
    <row r="164" spans="1:8" ht="27.75" customHeight="1">
      <c r="A164" s="338" t="s">
        <v>114</v>
      </c>
      <c r="B164" s="324" t="s">
        <v>320</v>
      </c>
      <c r="C164" s="330" t="s">
        <v>208</v>
      </c>
      <c r="D164" s="330" t="s">
        <v>210</v>
      </c>
      <c r="E164" s="352" t="s">
        <v>44</v>
      </c>
      <c r="F164" s="330" t="s">
        <v>115</v>
      </c>
      <c r="G164" s="350">
        <f>G165</f>
        <v>1</v>
      </c>
      <c r="H164" s="350">
        <f>H165</f>
        <v>1</v>
      </c>
    </row>
    <row r="165" spans="1:8" ht="27" customHeight="1">
      <c r="A165" s="333" t="s">
        <v>116</v>
      </c>
      <c r="B165" s="324" t="s">
        <v>320</v>
      </c>
      <c r="C165" s="330" t="s">
        <v>208</v>
      </c>
      <c r="D165" s="330" t="s">
        <v>210</v>
      </c>
      <c r="E165" s="352" t="s">
        <v>44</v>
      </c>
      <c r="F165" s="330" t="s">
        <v>86</v>
      </c>
      <c r="G165" s="350">
        <f>'[2]расходы 2022-2023'!G49</f>
        <v>1</v>
      </c>
      <c r="H165" s="350">
        <f>'[2]расходы 2022-2023'!H49</f>
        <v>1</v>
      </c>
    </row>
    <row r="166" spans="1:8" ht="30.75" customHeight="1">
      <c r="A166" s="371" t="s">
        <v>232</v>
      </c>
      <c r="B166" s="324" t="s">
        <v>320</v>
      </c>
      <c r="C166" s="335" t="s">
        <v>209</v>
      </c>
      <c r="D166" s="335" t="s">
        <v>211</v>
      </c>
      <c r="E166" s="352" t="s">
        <v>47</v>
      </c>
      <c r="F166" s="335"/>
      <c r="G166" s="350">
        <f>G167+G169</f>
        <v>358.7</v>
      </c>
      <c r="H166" s="350">
        <f>H167+H169</f>
        <v>373.1</v>
      </c>
    </row>
    <row r="167" spans="1:8" ht="30.75" customHeight="1">
      <c r="A167" s="333" t="s">
        <v>110</v>
      </c>
      <c r="B167" s="324" t="s">
        <v>320</v>
      </c>
      <c r="C167" s="335" t="s">
        <v>209</v>
      </c>
      <c r="D167" s="335" t="s">
        <v>211</v>
      </c>
      <c r="E167" s="352" t="s">
        <v>47</v>
      </c>
      <c r="F167" s="335" t="s">
        <v>417</v>
      </c>
      <c r="G167" s="350">
        <f>G168</f>
        <v>358.7</v>
      </c>
      <c r="H167" s="350">
        <f>H168</f>
        <v>373.1</v>
      </c>
    </row>
    <row r="168" spans="1:8" ht="30.75" customHeight="1">
      <c r="A168" s="333" t="s">
        <v>85</v>
      </c>
      <c r="B168" s="324" t="s">
        <v>320</v>
      </c>
      <c r="C168" s="335" t="s">
        <v>209</v>
      </c>
      <c r="D168" s="335" t="s">
        <v>211</v>
      </c>
      <c r="E168" s="352" t="s">
        <v>47</v>
      </c>
      <c r="F168" s="335" t="s">
        <v>352</v>
      </c>
      <c r="G168" s="350">
        <f>'[2]расходы 2022-2023'!G85</f>
        <v>358.7</v>
      </c>
      <c r="H168" s="350">
        <f>'[2]расходы 2022-2023'!H85</f>
        <v>373.1</v>
      </c>
    </row>
    <row r="169" spans="1:8" ht="20.25" customHeight="1" hidden="1">
      <c r="A169" s="338" t="s">
        <v>114</v>
      </c>
      <c r="B169" s="324" t="s">
        <v>320</v>
      </c>
      <c r="C169" s="335" t="s">
        <v>209</v>
      </c>
      <c r="D169" s="335" t="s">
        <v>211</v>
      </c>
      <c r="E169" s="352" t="s">
        <v>47</v>
      </c>
      <c r="F169" s="330" t="s">
        <v>115</v>
      </c>
      <c r="G169" s="332"/>
      <c r="H169" s="332"/>
    </row>
    <row r="170" spans="1:8" ht="25.5" hidden="1">
      <c r="A170" s="333" t="s">
        <v>116</v>
      </c>
      <c r="B170" s="324" t="s">
        <v>320</v>
      </c>
      <c r="C170" s="335" t="s">
        <v>209</v>
      </c>
      <c r="D170" s="335" t="s">
        <v>211</v>
      </c>
      <c r="E170" s="352" t="s">
        <v>47</v>
      </c>
      <c r="F170" s="330" t="s">
        <v>86</v>
      </c>
      <c r="G170" s="350"/>
      <c r="H170" s="350"/>
    </row>
    <row r="171" spans="1:8" ht="28.5" customHeight="1">
      <c r="A171" s="371" t="s">
        <v>94</v>
      </c>
      <c r="B171" s="324" t="s">
        <v>320</v>
      </c>
      <c r="C171" s="335" t="s">
        <v>208</v>
      </c>
      <c r="D171" s="335" t="s">
        <v>218</v>
      </c>
      <c r="E171" s="352" t="s">
        <v>274</v>
      </c>
      <c r="F171" s="335"/>
      <c r="G171" s="350">
        <f>G172+G174</f>
        <v>61.8</v>
      </c>
      <c r="H171" s="350">
        <f>H172+H174</f>
        <v>61.8</v>
      </c>
    </row>
    <row r="172" spans="1:8" ht="51">
      <c r="A172" s="333" t="s">
        <v>110</v>
      </c>
      <c r="B172" s="324" t="s">
        <v>320</v>
      </c>
      <c r="C172" s="335" t="s">
        <v>208</v>
      </c>
      <c r="D172" s="335" t="s">
        <v>218</v>
      </c>
      <c r="E172" s="352" t="s">
        <v>274</v>
      </c>
      <c r="F172" s="335" t="s">
        <v>417</v>
      </c>
      <c r="G172" s="350">
        <f>G173</f>
        <v>61.8</v>
      </c>
      <c r="H172" s="350">
        <f>H173</f>
        <v>61.8</v>
      </c>
    </row>
    <row r="173" spans="1:8" ht="25.5">
      <c r="A173" s="333" t="s">
        <v>85</v>
      </c>
      <c r="B173" s="324" t="s">
        <v>320</v>
      </c>
      <c r="C173" s="335" t="s">
        <v>208</v>
      </c>
      <c r="D173" s="335" t="s">
        <v>218</v>
      </c>
      <c r="E173" s="352" t="s">
        <v>274</v>
      </c>
      <c r="F173" s="335" t="s">
        <v>352</v>
      </c>
      <c r="G173" s="332">
        <f>'[2]расходы 2022-2023'!G64</f>
        <v>61.8</v>
      </c>
      <c r="H173" s="332">
        <f>'[2]расходы 2022-2023'!H64</f>
        <v>61.8</v>
      </c>
    </row>
    <row r="174" spans="1:8" ht="43.5" customHeight="1" hidden="1">
      <c r="A174" s="338" t="s">
        <v>114</v>
      </c>
      <c r="B174" s="324" t="s">
        <v>320</v>
      </c>
      <c r="C174" s="335" t="s">
        <v>208</v>
      </c>
      <c r="D174" s="335" t="s">
        <v>218</v>
      </c>
      <c r="E174" s="352" t="s">
        <v>274</v>
      </c>
      <c r="F174" s="330" t="s">
        <v>115</v>
      </c>
      <c r="G174" s="332"/>
      <c r="H174" s="332"/>
    </row>
    <row r="175" spans="1:8" ht="17.25" customHeight="1" hidden="1">
      <c r="A175" s="333" t="s">
        <v>87</v>
      </c>
      <c r="B175" s="324" t="s">
        <v>320</v>
      </c>
      <c r="C175" s="335" t="s">
        <v>208</v>
      </c>
      <c r="D175" s="335" t="s">
        <v>218</v>
      </c>
      <c r="E175" s="352" t="s">
        <v>274</v>
      </c>
      <c r="F175" s="330" t="s">
        <v>86</v>
      </c>
      <c r="G175" s="332"/>
      <c r="H175" s="332"/>
    </row>
    <row r="176" spans="1:8" ht="27">
      <c r="A176" s="374" t="s">
        <v>95</v>
      </c>
      <c r="B176" s="320" t="s">
        <v>320</v>
      </c>
      <c r="C176" s="353" t="s">
        <v>247</v>
      </c>
      <c r="D176" s="353" t="s">
        <v>208</v>
      </c>
      <c r="E176" s="321" t="s">
        <v>46</v>
      </c>
      <c r="F176" s="330"/>
      <c r="G176" s="369">
        <f>G177+G187+G190+G207+G213+G210+G203+G184+G205</f>
        <v>49</v>
      </c>
      <c r="H176" s="369">
        <f>H177+H187+H190+H207+H213+H210+H203+H184+H205</f>
        <v>49</v>
      </c>
    </row>
    <row r="177" spans="1:8" ht="16.5" customHeight="1">
      <c r="A177" s="373" t="s">
        <v>249</v>
      </c>
      <c r="B177" s="324" t="s">
        <v>320</v>
      </c>
      <c r="C177" s="330" t="s">
        <v>247</v>
      </c>
      <c r="D177" s="330" t="s">
        <v>208</v>
      </c>
      <c r="E177" s="352" t="s">
        <v>49</v>
      </c>
      <c r="F177" s="330"/>
      <c r="G177" s="350">
        <f>G178</f>
        <v>49</v>
      </c>
      <c r="H177" s="350">
        <f>H178</f>
        <v>49</v>
      </c>
    </row>
    <row r="178" spans="1:8" ht="15.75">
      <c r="A178" s="373" t="s">
        <v>140</v>
      </c>
      <c r="B178" s="324" t="s">
        <v>320</v>
      </c>
      <c r="C178" s="330" t="s">
        <v>247</v>
      </c>
      <c r="D178" s="330" t="s">
        <v>208</v>
      </c>
      <c r="E178" s="352" t="s">
        <v>49</v>
      </c>
      <c r="F178" s="330" t="s">
        <v>141</v>
      </c>
      <c r="G178" s="350">
        <f>G179</f>
        <v>49</v>
      </c>
      <c r="H178" s="350">
        <f>H179</f>
        <v>49</v>
      </c>
    </row>
    <row r="179" spans="1:8" ht="15.75">
      <c r="A179" s="375" t="s">
        <v>128</v>
      </c>
      <c r="B179" s="324"/>
      <c r="C179" s="330"/>
      <c r="D179" s="330"/>
      <c r="E179" s="352" t="s">
        <v>49</v>
      </c>
      <c r="F179" s="330" t="s">
        <v>416</v>
      </c>
      <c r="G179" s="350">
        <f>'[2]расходы 2022-2023'!G305</f>
        <v>49</v>
      </c>
      <c r="H179" s="350">
        <f>'[2]расходы 2022-2023'!H305</f>
        <v>49</v>
      </c>
    </row>
    <row r="180" spans="1:8" ht="15.75" hidden="1">
      <c r="A180" s="376"/>
      <c r="B180" s="324"/>
      <c r="C180" s="330"/>
      <c r="D180" s="330"/>
      <c r="E180" s="321"/>
      <c r="F180" s="353"/>
      <c r="G180" s="350"/>
      <c r="H180" s="350"/>
    </row>
    <row r="181" spans="1:8" ht="25.5" hidden="1">
      <c r="A181" s="336" t="s">
        <v>95</v>
      </c>
      <c r="B181" s="324"/>
      <c r="C181" s="330"/>
      <c r="D181" s="330"/>
      <c r="E181" s="354" t="s">
        <v>46</v>
      </c>
      <c r="F181" s="334" t="s">
        <v>115</v>
      </c>
      <c r="G181" s="350"/>
      <c r="H181" s="350"/>
    </row>
    <row r="182" spans="1:8" ht="25.5" hidden="1">
      <c r="A182" s="336" t="s">
        <v>460</v>
      </c>
      <c r="B182" s="324"/>
      <c r="C182" s="330"/>
      <c r="D182" s="330"/>
      <c r="E182" s="354" t="s">
        <v>461</v>
      </c>
      <c r="F182" s="334" t="s">
        <v>86</v>
      </c>
      <c r="G182" s="350"/>
      <c r="H182" s="350"/>
    </row>
    <row r="183" spans="1:8" ht="15.75" hidden="1">
      <c r="A183" s="377"/>
      <c r="B183" s="324"/>
      <c r="C183" s="330"/>
      <c r="D183" s="330"/>
      <c r="E183" s="321"/>
      <c r="F183" s="353"/>
      <c r="G183" s="350"/>
      <c r="H183" s="350"/>
    </row>
    <row r="184" spans="1:8" ht="51" hidden="1">
      <c r="A184" s="358" t="s">
        <v>462</v>
      </c>
      <c r="B184" s="324"/>
      <c r="C184" s="330"/>
      <c r="D184" s="330"/>
      <c r="E184" s="325" t="s">
        <v>463</v>
      </c>
      <c r="F184" s="326"/>
      <c r="G184" s="350">
        <f>G185</f>
        <v>0</v>
      </c>
      <c r="H184" s="350">
        <f>H185</f>
        <v>0</v>
      </c>
    </row>
    <row r="185" spans="1:8" ht="25.5" hidden="1">
      <c r="A185" s="338" t="s">
        <v>114</v>
      </c>
      <c r="B185" s="324"/>
      <c r="C185" s="330"/>
      <c r="D185" s="330"/>
      <c r="E185" s="352" t="s">
        <v>463</v>
      </c>
      <c r="F185" s="330" t="s">
        <v>115</v>
      </c>
      <c r="G185" s="350">
        <f>G186</f>
        <v>0</v>
      </c>
      <c r="H185" s="350">
        <f>H186</f>
        <v>0</v>
      </c>
    </row>
    <row r="186" spans="1:8" ht="25.5" hidden="1">
      <c r="A186" s="339" t="s">
        <v>116</v>
      </c>
      <c r="B186" s="324"/>
      <c r="C186" s="330"/>
      <c r="D186" s="330"/>
      <c r="E186" s="352" t="s">
        <v>463</v>
      </c>
      <c r="F186" s="330" t="s">
        <v>86</v>
      </c>
      <c r="G186" s="350"/>
      <c r="H186" s="350"/>
    </row>
    <row r="187" spans="1:8" ht="15.75" hidden="1">
      <c r="A187" s="338" t="s">
        <v>219</v>
      </c>
      <c r="B187" s="324" t="s">
        <v>320</v>
      </c>
      <c r="C187" s="330" t="s">
        <v>213</v>
      </c>
      <c r="D187" s="330" t="s">
        <v>209</v>
      </c>
      <c r="E187" s="352" t="s">
        <v>188</v>
      </c>
      <c r="F187" s="330"/>
      <c r="G187" s="332">
        <f>G188</f>
        <v>0</v>
      </c>
      <c r="H187" s="332">
        <f>H188</f>
        <v>0</v>
      </c>
    </row>
    <row r="188" spans="1:8" ht="28.5" customHeight="1" hidden="1">
      <c r="A188" s="338" t="s">
        <v>114</v>
      </c>
      <c r="B188" s="324" t="s">
        <v>320</v>
      </c>
      <c r="C188" s="330" t="s">
        <v>213</v>
      </c>
      <c r="D188" s="330" t="s">
        <v>209</v>
      </c>
      <c r="E188" s="352" t="s">
        <v>188</v>
      </c>
      <c r="F188" s="330" t="s">
        <v>115</v>
      </c>
      <c r="G188" s="350">
        <f>G189</f>
        <v>0</v>
      </c>
      <c r="H188" s="350">
        <f>H189</f>
        <v>0</v>
      </c>
    </row>
    <row r="189" spans="1:8" s="351" customFormat="1" ht="29.25" customHeight="1" hidden="1">
      <c r="A189" s="333" t="s">
        <v>116</v>
      </c>
      <c r="B189" s="324" t="s">
        <v>320</v>
      </c>
      <c r="C189" s="330" t="s">
        <v>213</v>
      </c>
      <c r="D189" s="330" t="s">
        <v>209</v>
      </c>
      <c r="E189" s="352" t="s">
        <v>188</v>
      </c>
      <c r="F189" s="330" t="s">
        <v>86</v>
      </c>
      <c r="G189" s="332"/>
      <c r="H189" s="332"/>
    </row>
    <row r="190" spans="1:8" s="351" customFormat="1" ht="15.75" customHeight="1" hidden="1">
      <c r="A190" s="338" t="s">
        <v>253</v>
      </c>
      <c r="B190" s="324"/>
      <c r="C190" s="330"/>
      <c r="D190" s="330"/>
      <c r="E190" s="352" t="s">
        <v>150</v>
      </c>
      <c r="F190" s="330"/>
      <c r="G190" s="332">
        <f>G191+G194+G197+G200</f>
        <v>0</v>
      </c>
      <c r="H190" s="332">
        <f>H191+H194+H197+H200</f>
        <v>0</v>
      </c>
    </row>
    <row r="191" spans="1:8" ht="27" customHeight="1" hidden="1">
      <c r="A191" s="338" t="s">
        <v>62</v>
      </c>
      <c r="B191" s="324"/>
      <c r="C191" s="330"/>
      <c r="D191" s="330"/>
      <c r="E191" s="325" t="s">
        <v>50</v>
      </c>
      <c r="F191" s="344"/>
      <c r="G191" s="332">
        <f>G192</f>
        <v>0</v>
      </c>
      <c r="H191" s="332">
        <f>H192</f>
        <v>0</v>
      </c>
    </row>
    <row r="192" spans="1:8" ht="15.75" customHeight="1" hidden="1">
      <c r="A192" s="338" t="s">
        <v>129</v>
      </c>
      <c r="B192" s="324"/>
      <c r="C192" s="330"/>
      <c r="D192" s="330"/>
      <c r="E192" s="354" t="s">
        <v>50</v>
      </c>
      <c r="F192" s="330" t="s">
        <v>130</v>
      </c>
      <c r="G192" s="332">
        <f>G193</f>
        <v>0</v>
      </c>
      <c r="H192" s="332">
        <f>H193</f>
        <v>0</v>
      </c>
    </row>
    <row r="193" spans="1:8" ht="15.75" customHeight="1" hidden="1">
      <c r="A193" s="336" t="s">
        <v>414</v>
      </c>
      <c r="B193" s="324"/>
      <c r="C193" s="330"/>
      <c r="D193" s="330"/>
      <c r="E193" s="354" t="s">
        <v>50</v>
      </c>
      <c r="F193" s="334" t="s">
        <v>220</v>
      </c>
      <c r="G193" s="332"/>
      <c r="H193" s="332">
        <f>'[2]расходы 2021 год'!H325</f>
        <v>0</v>
      </c>
    </row>
    <row r="194" spans="1:8" ht="13.5" customHeight="1" hidden="1">
      <c r="A194" s="338" t="s">
        <v>68</v>
      </c>
      <c r="B194" s="324"/>
      <c r="C194" s="330"/>
      <c r="D194" s="330"/>
      <c r="E194" s="325" t="s">
        <v>51</v>
      </c>
      <c r="F194" s="344"/>
      <c r="G194" s="378">
        <f>G195</f>
        <v>0</v>
      </c>
      <c r="H194" s="378">
        <f>H195</f>
        <v>0</v>
      </c>
    </row>
    <row r="195" spans="1:8" ht="15" customHeight="1" hidden="1">
      <c r="A195" s="338" t="s">
        <v>129</v>
      </c>
      <c r="B195" s="324"/>
      <c r="C195" s="330"/>
      <c r="D195" s="330"/>
      <c r="E195" s="354" t="s">
        <v>51</v>
      </c>
      <c r="F195" s="330" t="s">
        <v>130</v>
      </c>
      <c r="G195" s="332">
        <f>G196</f>
        <v>0</v>
      </c>
      <c r="H195" s="332">
        <f>H196</f>
        <v>0</v>
      </c>
    </row>
    <row r="196" spans="1:8" ht="12.75" customHeight="1" hidden="1">
      <c r="A196" s="336" t="s">
        <v>414</v>
      </c>
      <c r="B196" s="324"/>
      <c r="C196" s="330"/>
      <c r="D196" s="330"/>
      <c r="E196" s="354" t="s">
        <v>51</v>
      </c>
      <c r="F196" s="334" t="s">
        <v>220</v>
      </c>
      <c r="G196" s="332"/>
      <c r="H196" s="332">
        <f>'[2]расходы 2021 год'!H328</f>
        <v>0</v>
      </c>
    </row>
    <row r="197" spans="1:8" ht="26.25" customHeight="1" hidden="1">
      <c r="A197" s="338" t="s">
        <v>63</v>
      </c>
      <c r="B197" s="324"/>
      <c r="C197" s="330"/>
      <c r="D197" s="330"/>
      <c r="E197" s="325" t="s">
        <v>52</v>
      </c>
      <c r="F197" s="344"/>
      <c r="G197" s="332">
        <f>G198</f>
        <v>0</v>
      </c>
      <c r="H197" s="332">
        <f>H198</f>
        <v>0</v>
      </c>
    </row>
    <row r="198" spans="1:8" ht="15.75" customHeight="1" hidden="1">
      <c r="A198" s="338" t="s">
        <v>129</v>
      </c>
      <c r="B198" s="324"/>
      <c r="C198" s="330"/>
      <c r="D198" s="330"/>
      <c r="E198" s="354" t="s">
        <v>52</v>
      </c>
      <c r="F198" s="330" t="s">
        <v>130</v>
      </c>
      <c r="G198" s="332">
        <f>G199</f>
        <v>0</v>
      </c>
      <c r="H198" s="332">
        <f>H199</f>
        <v>0</v>
      </c>
    </row>
    <row r="199" spans="1:8" ht="18" customHeight="1" hidden="1">
      <c r="A199" s="336" t="s">
        <v>414</v>
      </c>
      <c r="B199" s="324"/>
      <c r="C199" s="330"/>
      <c r="D199" s="330"/>
      <c r="E199" s="354" t="s">
        <v>52</v>
      </c>
      <c r="F199" s="334" t="s">
        <v>220</v>
      </c>
      <c r="G199" s="332"/>
      <c r="H199" s="332">
        <f>'[2]расходы 2021 год'!H331</f>
        <v>0</v>
      </c>
    </row>
    <row r="200" spans="1:8" ht="57.75" customHeight="1" hidden="1">
      <c r="A200" s="390" t="s">
        <v>567</v>
      </c>
      <c r="B200" s="324"/>
      <c r="C200" s="330"/>
      <c r="D200" s="330"/>
      <c r="E200" s="325" t="s">
        <v>568</v>
      </c>
      <c r="F200" s="344"/>
      <c r="G200" s="327">
        <f>G201</f>
        <v>0</v>
      </c>
      <c r="H200" s="327">
        <f>H201</f>
        <v>0</v>
      </c>
    </row>
    <row r="201" spans="1:8" ht="18" customHeight="1" hidden="1">
      <c r="A201" s="338" t="s">
        <v>129</v>
      </c>
      <c r="B201" s="324"/>
      <c r="C201" s="330"/>
      <c r="D201" s="330"/>
      <c r="E201" s="354" t="s">
        <v>568</v>
      </c>
      <c r="F201" s="334" t="s">
        <v>130</v>
      </c>
      <c r="G201" s="332">
        <f>G202</f>
        <v>0</v>
      </c>
      <c r="H201" s="332">
        <f>H202</f>
        <v>0</v>
      </c>
    </row>
    <row r="202" spans="1:8" ht="18" customHeight="1" hidden="1">
      <c r="A202" s="336" t="s">
        <v>414</v>
      </c>
      <c r="B202" s="324"/>
      <c r="C202" s="330"/>
      <c r="D202" s="330"/>
      <c r="E202" s="354" t="s">
        <v>568</v>
      </c>
      <c r="F202" s="334" t="s">
        <v>220</v>
      </c>
      <c r="G202" s="332"/>
      <c r="H202" s="332">
        <f>'[2]расходы 2021 год'!H334</f>
        <v>0</v>
      </c>
    </row>
    <row r="203" spans="1:8" ht="31.5" customHeight="1" hidden="1">
      <c r="A203" s="336" t="s">
        <v>456</v>
      </c>
      <c r="B203" s="324"/>
      <c r="C203" s="330"/>
      <c r="D203" s="330"/>
      <c r="E203" s="354" t="s">
        <v>457</v>
      </c>
      <c r="F203" s="334"/>
      <c r="G203" s="332">
        <f>G204</f>
        <v>0</v>
      </c>
      <c r="H203" s="332">
        <f>H204</f>
        <v>0</v>
      </c>
    </row>
    <row r="204" spans="1:8" ht="21.75" customHeight="1" hidden="1">
      <c r="A204" s="336" t="s">
        <v>140</v>
      </c>
      <c r="B204" s="324"/>
      <c r="C204" s="330"/>
      <c r="D204" s="330"/>
      <c r="E204" s="354" t="s">
        <v>457</v>
      </c>
      <c r="F204" s="334" t="s">
        <v>141</v>
      </c>
      <c r="G204" s="332"/>
      <c r="H204" s="332"/>
    </row>
    <row r="205" spans="1:8" ht="27.75" customHeight="1" hidden="1">
      <c r="A205" s="336" t="s">
        <v>537</v>
      </c>
      <c r="B205" s="324"/>
      <c r="C205" s="330"/>
      <c r="D205" s="330"/>
      <c r="E205" s="354" t="s">
        <v>538</v>
      </c>
      <c r="F205" s="334" t="s">
        <v>115</v>
      </c>
      <c r="G205" s="332">
        <f>G206</f>
        <v>0</v>
      </c>
      <c r="H205" s="332">
        <f>H206</f>
        <v>0</v>
      </c>
    </row>
    <row r="206" spans="1:8" ht="27.75" customHeight="1" hidden="1">
      <c r="A206" s="339" t="s">
        <v>116</v>
      </c>
      <c r="B206" s="324"/>
      <c r="C206" s="330"/>
      <c r="D206" s="330"/>
      <c r="E206" s="354" t="s">
        <v>538</v>
      </c>
      <c r="F206" s="334" t="s">
        <v>86</v>
      </c>
      <c r="G206" s="332"/>
      <c r="H206" s="332"/>
    </row>
    <row r="207" spans="1:8" ht="18.75" customHeight="1" hidden="1">
      <c r="A207" s="338" t="s">
        <v>64</v>
      </c>
      <c r="B207" s="324"/>
      <c r="C207" s="330"/>
      <c r="D207" s="330"/>
      <c r="E207" s="352" t="s">
        <v>146</v>
      </c>
      <c r="F207" s="353"/>
      <c r="G207" s="332">
        <f>G208</f>
        <v>0</v>
      </c>
      <c r="H207" s="332">
        <f>H208</f>
        <v>0</v>
      </c>
    </row>
    <row r="208" spans="1:8" ht="30.75" customHeight="1" hidden="1">
      <c r="A208" s="338" t="s">
        <v>114</v>
      </c>
      <c r="B208" s="324"/>
      <c r="C208" s="330"/>
      <c r="D208" s="330"/>
      <c r="E208" s="354" t="s">
        <v>146</v>
      </c>
      <c r="F208" s="330" t="s">
        <v>115</v>
      </c>
      <c r="G208" s="299">
        <f>G209</f>
        <v>0</v>
      </c>
      <c r="H208" s="299">
        <f>H209</f>
        <v>0</v>
      </c>
    </row>
    <row r="209" spans="1:8" ht="30.75" customHeight="1" hidden="1">
      <c r="A209" s="339" t="s">
        <v>116</v>
      </c>
      <c r="B209" s="324"/>
      <c r="C209" s="330"/>
      <c r="D209" s="330"/>
      <c r="E209" s="354" t="s">
        <v>146</v>
      </c>
      <c r="F209" s="330" t="s">
        <v>86</v>
      </c>
      <c r="G209" s="299"/>
      <c r="H209" s="299"/>
    </row>
    <row r="210" spans="1:8" ht="30.75" customHeight="1" hidden="1">
      <c r="A210" s="336" t="s">
        <v>135</v>
      </c>
      <c r="B210" s="324"/>
      <c r="C210" s="330"/>
      <c r="D210" s="330"/>
      <c r="E210" s="354" t="s">
        <v>136</v>
      </c>
      <c r="F210" s="334"/>
      <c r="G210" s="299">
        <f>G211</f>
        <v>0</v>
      </c>
      <c r="H210" s="299">
        <f>H211</f>
        <v>0</v>
      </c>
    </row>
    <row r="211" spans="1:8" ht="30.75" customHeight="1" hidden="1">
      <c r="A211" s="336" t="s">
        <v>7</v>
      </c>
      <c r="B211" s="324"/>
      <c r="C211" s="330"/>
      <c r="D211" s="330"/>
      <c r="E211" s="354" t="s">
        <v>136</v>
      </c>
      <c r="F211" s="334" t="s">
        <v>117</v>
      </c>
      <c r="G211" s="299">
        <f>G212</f>
        <v>0</v>
      </c>
      <c r="H211" s="299">
        <f>H212</f>
        <v>0</v>
      </c>
    </row>
    <row r="212" spans="1:8" ht="30.75" customHeight="1" hidden="1">
      <c r="A212" s="338" t="s">
        <v>132</v>
      </c>
      <c r="B212" s="324"/>
      <c r="C212" s="330"/>
      <c r="D212" s="330"/>
      <c r="E212" s="354" t="s">
        <v>136</v>
      </c>
      <c r="F212" s="334" t="s">
        <v>89</v>
      </c>
      <c r="G212" s="299"/>
      <c r="H212" s="299"/>
    </row>
    <row r="213" spans="1:8" ht="30.75" customHeight="1" hidden="1">
      <c r="A213" s="336" t="s">
        <v>281</v>
      </c>
      <c r="B213" s="324"/>
      <c r="C213" s="330"/>
      <c r="D213" s="330"/>
      <c r="E213" s="354" t="s">
        <v>282</v>
      </c>
      <c r="F213" s="354"/>
      <c r="G213" s="299">
        <f>G214</f>
        <v>0</v>
      </c>
      <c r="H213" s="299">
        <f>H214</f>
        <v>0</v>
      </c>
    </row>
    <row r="214" spans="1:8" ht="30.75" customHeight="1" hidden="1">
      <c r="A214" s="339" t="s">
        <v>544</v>
      </c>
      <c r="B214" s="324"/>
      <c r="C214" s="330"/>
      <c r="D214" s="330"/>
      <c r="E214" s="354" t="s">
        <v>282</v>
      </c>
      <c r="F214" s="354" t="s">
        <v>545</v>
      </c>
      <c r="G214" s="299">
        <f>G215</f>
        <v>0</v>
      </c>
      <c r="H214" s="299">
        <f>H215</f>
        <v>0</v>
      </c>
    </row>
    <row r="215" spans="1:8" ht="30.75" customHeight="1" hidden="1">
      <c r="A215" s="339" t="s">
        <v>544</v>
      </c>
      <c r="B215" s="324"/>
      <c r="C215" s="330"/>
      <c r="D215" s="330"/>
      <c r="E215" s="354" t="s">
        <v>282</v>
      </c>
      <c r="F215" s="354" t="s">
        <v>546</v>
      </c>
      <c r="G215" s="299"/>
      <c r="H215" s="299"/>
    </row>
    <row r="216" spans="1:11" s="300" customFormat="1" ht="15.75" customHeight="1">
      <c r="A216" s="379" t="s">
        <v>322</v>
      </c>
      <c r="B216" s="380"/>
      <c r="C216" s="381"/>
      <c r="D216" s="381"/>
      <c r="E216" s="382"/>
      <c r="F216" s="356"/>
      <c r="G216" s="366">
        <f>G176+G159+G148+G143+G138</f>
        <v>14090.7</v>
      </c>
      <c r="H216" s="366">
        <f>H176+H159+H148+H143+H138</f>
        <v>14181.6</v>
      </c>
      <c r="K216" s="523"/>
    </row>
    <row r="217" spans="1:8" s="300" customFormat="1" ht="15" customHeight="1">
      <c r="A217" s="379" t="s">
        <v>323</v>
      </c>
      <c r="B217" s="380"/>
      <c r="C217" s="356"/>
      <c r="D217" s="356"/>
      <c r="E217" s="382"/>
      <c r="F217" s="356"/>
      <c r="G217" s="391">
        <f>G216+G137</f>
        <v>29671.9</v>
      </c>
      <c r="H217" s="391">
        <f>H216+H137</f>
        <v>29753.199999999997</v>
      </c>
    </row>
    <row r="218" spans="7:11" ht="15.75">
      <c r="G218" s="385"/>
      <c r="H218" s="385"/>
      <c r="K218" s="367"/>
    </row>
    <row r="219" spans="7:8" ht="15.75">
      <c r="G219" s="385"/>
      <c r="H219" s="385"/>
    </row>
    <row r="220" spans="7:8" ht="15.75">
      <c r="G220" s="372"/>
      <c r="H220" s="372"/>
    </row>
    <row r="221" spans="7:8" ht="15.75">
      <c r="G221" s="386"/>
      <c r="H221" s="386"/>
    </row>
    <row r="268" spans="2:5" ht="15.75">
      <c r="B268" s="388"/>
      <c r="C268" s="389"/>
      <c r="D268" s="389"/>
      <c r="E268" s="389"/>
    </row>
    <row r="269" spans="2:5" ht="15.75">
      <c r="B269" s="388"/>
      <c r="C269" s="389"/>
      <c r="D269" s="389"/>
      <c r="E269" s="389"/>
    </row>
    <row r="270" spans="2:5" ht="15.75">
      <c r="B270" s="388"/>
      <c r="C270" s="389"/>
      <c r="D270" s="389"/>
      <c r="E270" s="389"/>
    </row>
    <row r="271" spans="2:5" ht="15.75">
      <c r="B271" s="388"/>
      <c r="C271" s="389"/>
      <c r="D271" s="389"/>
      <c r="E271" s="389"/>
    </row>
    <row r="272" spans="2:5" ht="15.75">
      <c r="B272" s="388"/>
      <c r="C272" s="389"/>
      <c r="D272" s="389"/>
      <c r="E272" s="389"/>
    </row>
  </sheetData>
  <sheetProtection/>
  <mergeCells count="4">
    <mergeCell ref="C1:G1"/>
    <mergeCell ref="C2:G2"/>
    <mergeCell ref="C3:G3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129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8.25390625" style="221" customWidth="1"/>
    <col min="2" max="2" width="25.25390625" style="221" customWidth="1"/>
    <col min="3" max="3" width="48.00390625" style="221" customWidth="1"/>
    <col min="4" max="16384" width="9.125" style="221" customWidth="1"/>
  </cols>
  <sheetData>
    <row r="1" spans="1:3" s="216" customFormat="1" ht="15.75">
      <c r="A1" s="215"/>
      <c r="B1" s="215"/>
      <c r="C1" s="132" t="s">
        <v>585</v>
      </c>
    </row>
    <row r="2" spans="1:3" s="216" customFormat="1" ht="15.75">
      <c r="A2" s="215"/>
      <c r="B2" s="215"/>
      <c r="C2" s="132" t="s">
        <v>582</v>
      </c>
    </row>
    <row r="3" spans="1:3" s="216" customFormat="1" ht="15.75">
      <c r="A3" s="215"/>
      <c r="B3" s="215"/>
      <c r="C3" s="132" t="s">
        <v>641</v>
      </c>
    </row>
    <row r="4" s="216" customFormat="1" ht="15.75">
      <c r="A4" s="217"/>
    </row>
    <row r="5" spans="1:3" s="218" customFormat="1" ht="36" customHeight="1">
      <c r="A5" s="538" t="s">
        <v>498</v>
      </c>
      <c r="B5" s="538"/>
      <c r="C5" s="538"/>
    </row>
    <row r="6" s="220" customFormat="1" ht="6" customHeight="1">
      <c r="A6" s="219"/>
    </row>
    <row r="7" s="220" customFormat="1" ht="7.5" customHeight="1">
      <c r="A7" s="219" t="s">
        <v>200</v>
      </c>
    </row>
    <row r="8" spans="1:3" ht="27" customHeight="1">
      <c r="A8" s="535" t="s">
        <v>392</v>
      </c>
      <c r="B8" s="535"/>
      <c r="C8" s="539" t="s">
        <v>430</v>
      </c>
    </row>
    <row r="9" spans="1:3" ht="38.25">
      <c r="A9" s="203" t="s">
        <v>428</v>
      </c>
      <c r="B9" s="203" t="s">
        <v>429</v>
      </c>
      <c r="C9" s="540"/>
    </row>
    <row r="10" spans="1:3" ht="28.5" customHeight="1">
      <c r="A10" s="541" t="s">
        <v>485</v>
      </c>
      <c r="B10" s="541"/>
      <c r="C10" s="541"/>
    </row>
    <row r="11" spans="1:3" ht="81" customHeight="1">
      <c r="A11" s="193">
        <v>301</v>
      </c>
      <c r="B11" s="80" t="s">
        <v>437</v>
      </c>
      <c r="C11" s="223" t="s">
        <v>162</v>
      </c>
    </row>
    <row r="12" spans="1:3" ht="63.75">
      <c r="A12" s="193">
        <v>301</v>
      </c>
      <c r="B12" s="224" t="s">
        <v>438</v>
      </c>
      <c r="C12" s="225" t="s">
        <v>448</v>
      </c>
    </row>
    <row r="13" spans="1:3" ht="38.25" customHeight="1" hidden="1">
      <c r="A13" s="193">
        <v>301</v>
      </c>
      <c r="B13" s="80" t="s">
        <v>439</v>
      </c>
      <c r="C13" s="227" t="s">
        <v>440</v>
      </c>
    </row>
    <row r="14" spans="1:3" ht="38.25">
      <c r="A14" s="193">
        <v>301</v>
      </c>
      <c r="B14" s="80" t="s">
        <v>441</v>
      </c>
      <c r="C14" s="227" t="s">
        <v>442</v>
      </c>
    </row>
    <row r="15" spans="1:3" ht="89.25">
      <c r="A15" s="193">
        <v>301</v>
      </c>
      <c r="B15" s="80" t="s">
        <v>443</v>
      </c>
      <c r="C15" s="227" t="s">
        <v>449</v>
      </c>
    </row>
    <row r="16" spans="1:3" ht="27" customHeight="1">
      <c r="A16" s="193">
        <v>301</v>
      </c>
      <c r="B16" s="80" t="s">
        <v>445</v>
      </c>
      <c r="C16" s="227" t="s">
        <v>446</v>
      </c>
    </row>
    <row r="17" spans="1:3" ht="25.5">
      <c r="A17" s="193">
        <v>301</v>
      </c>
      <c r="B17" s="80" t="s">
        <v>447</v>
      </c>
      <c r="C17" s="227" t="s">
        <v>0</v>
      </c>
    </row>
    <row r="18" spans="1:3" ht="25.5" customHeight="1" hidden="1">
      <c r="A18" s="193">
        <v>301</v>
      </c>
      <c r="B18" s="80" t="s">
        <v>1</v>
      </c>
      <c r="C18" s="227" t="s">
        <v>2</v>
      </c>
    </row>
    <row r="19" spans="1:3" ht="76.5">
      <c r="A19" s="193">
        <v>301</v>
      </c>
      <c r="B19" s="80" t="s">
        <v>3</v>
      </c>
      <c r="C19" s="226" t="s">
        <v>4</v>
      </c>
    </row>
    <row r="20" spans="1:3" ht="76.5" customHeight="1" hidden="1">
      <c r="A20" s="193">
        <v>301</v>
      </c>
      <c r="B20" s="80" t="s">
        <v>5</v>
      </c>
      <c r="C20" s="227" t="s">
        <v>6</v>
      </c>
    </row>
    <row r="21" spans="1:3" ht="89.25">
      <c r="A21" s="193">
        <v>301</v>
      </c>
      <c r="B21" s="80" t="s">
        <v>8</v>
      </c>
      <c r="C21" s="227" t="s">
        <v>450</v>
      </c>
    </row>
    <row r="22" spans="1:3" ht="89.25" customHeight="1" hidden="1">
      <c r="A22" s="193">
        <v>301</v>
      </c>
      <c r="B22" s="80" t="s">
        <v>10</v>
      </c>
      <c r="C22" s="227" t="s">
        <v>11</v>
      </c>
    </row>
    <row r="23" spans="1:3" ht="51" customHeight="1" hidden="1">
      <c r="A23" s="193">
        <v>301</v>
      </c>
      <c r="B23" s="80" t="s">
        <v>12</v>
      </c>
      <c r="C23" s="227" t="s">
        <v>13</v>
      </c>
    </row>
    <row r="24" spans="1:3" ht="51" customHeight="1" hidden="1">
      <c r="A24" s="193">
        <v>301</v>
      </c>
      <c r="B24" s="80" t="s">
        <v>14</v>
      </c>
      <c r="C24" s="227" t="s">
        <v>15</v>
      </c>
    </row>
    <row r="25" spans="1:3" ht="25.5" customHeight="1" hidden="1">
      <c r="A25" s="193">
        <v>301</v>
      </c>
      <c r="B25" s="80" t="s">
        <v>16</v>
      </c>
      <c r="C25" s="227" t="s">
        <v>17</v>
      </c>
    </row>
    <row r="26" spans="1:3" ht="63.75">
      <c r="A26" s="193">
        <v>301</v>
      </c>
      <c r="B26" s="80" t="s">
        <v>18</v>
      </c>
      <c r="C26" s="227" t="s">
        <v>451</v>
      </c>
    </row>
    <row r="27" spans="1:3" ht="51" customHeight="1" hidden="1">
      <c r="A27" s="193"/>
      <c r="B27" s="80"/>
      <c r="C27" s="227"/>
    </row>
    <row r="28" spans="1:3" ht="51" customHeight="1" hidden="1">
      <c r="A28" s="193"/>
      <c r="B28" s="80"/>
      <c r="C28" s="227"/>
    </row>
    <row r="29" spans="1:3" ht="63.75" customHeight="1" hidden="1">
      <c r="A29" s="193"/>
      <c r="B29" s="80"/>
      <c r="C29" s="227"/>
    </row>
    <row r="30" spans="1:3" ht="51" customHeight="1" hidden="1">
      <c r="A30" s="193"/>
      <c r="B30" s="80"/>
      <c r="C30" s="227"/>
    </row>
    <row r="31" spans="1:3" ht="93" customHeight="1">
      <c r="A31" s="193">
        <v>301</v>
      </c>
      <c r="B31" s="80" t="s">
        <v>487</v>
      </c>
      <c r="C31" s="227" t="s">
        <v>488</v>
      </c>
    </row>
    <row r="32" spans="1:3" ht="63.75">
      <c r="A32" s="193">
        <v>301</v>
      </c>
      <c r="B32" s="80" t="s">
        <v>489</v>
      </c>
      <c r="C32" s="227" t="s">
        <v>490</v>
      </c>
    </row>
    <row r="33" spans="1:3" ht="81" customHeight="1">
      <c r="A33" s="193">
        <v>301</v>
      </c>
      <c r="B33" s="80" t="s">
        <v>613</v>
      </c>
      <c r="C33" s="227" t="s">
        <v>491</v>
      </c>
    </row>
    <row r="34" spans="1:3" ht="89.25" customHeight="1" hidden="1">
      <c r="A34" s="193">
        <v>301</v>
      </c>
      <c r="B34" s="80" t="s">
        <v>26</v>
      </c>
      <c r="C34" s="227" t="s">
        <v>27</v>
      </c>
    </row>
    <row r="35" spans="1:3" ht="51" customHeight="1" hidden="1">
      <c r="A35" s="193">
        <v>301</v>
      </c>
      <c r="B35" s="80" t="s">
        <v>431</v>
      </c>
      <c r="C35" s="227" t="s">
        <v>432</v>
      </c>
    </row>
    <row r="36" spans="1:3" ht="12.75" hidden="1">
      <c r="A36" s="193"/>
      <c r="B36" s="80"/>
      <c r="C36" s="227"/>
    </row>
    <row r="37" spans="1:3" ht="25.5">
      <c r="A37" s="193">
        <v>301</v>
      </c>
      <c r="B37" s="80" t="s">
        <v>28</v>
      </c>
      <c r="C37" s="227" t="s">
        <v>29</v>
      </c>
    </row>
    <row r="38" spans="1:3" ht="25.5">
      <c r="A38" s="193">
        <v>301</v>
      </c>
      <c r="B38" s="80" t="s">
        <v>30</v>
      </c>
      <c r="C38" s="227" t="s">
        <v>31</v>
      </c>
    </row>
    <row r="39" spans="1:3" ht="39.75" customHeight="1">
      <c r="A39" s="193">
        <v>301</v>
      </c>
      <c r="B39" s="228" t="s">
        <v>464</v>
      </c>
      <c r="C39" s="227" t="s">
        <v>614</v>
      </c>
    </row>
    <row r="40" spans="1:3" ht="42" customHeight="1">
      <c r="A40" s="193">
        <v>301</v>
      </c>
      <c r="B40" s="229" t="s">
        <v>465</v>
      </c>
      <c r="C40" s="227" t="s">
        <v>32</v>
      </c>
    </row>
    <row r="41" spans="1:3" ht="42" customHeight="1">
      <c r="A41" s="193">
        <v>301</v>
      </c>
      <c r="B41" s="263" t="s">
        <v>483</v>
      </c>
      <c r="C41" s="224" t="s">
        <v>484</v>
      </c>
    </row>
    <row r="42" spans="1:3" ht="18.75" customHeight="1">
      <c r="A42" s="193">
        <v>301</v>
      </c>
      <c r="B42" s="80" t="s">
        <v>466</v>
      </c>
      <c r="C42" s="227" t="s">
        <v>33</v>
      </c>
    </row>
    <row r="43" spans="1:3" ht="63.75">
      <c r="A43" s="193">
        <v>301</v>
      </c>
      <c r="B43" s="80" t="s">
        <v>467</v>
      </c>
      <c r="C43" s="227" t="s">
        <v>53</v>
      </c>
    </row>
    <row r="44" spans="1:3" ht="12.75" hidden="1">
      <c r="A44" s="193"/>
      <c r="B44" s="80"/>
      <c r="C44" s="227"/>
    </row>
    <row r="45" spans="1:3" ht="38.25" customHeight="1" hidden="1">
      <c r="A45" s="193">
        <v>301</v>
      </c>
      <c r="B45" s="80" t="s">
        <v>54</v>
      </c>
      <c r="C45" s="227" t="s">
        <v>55</v>
      </c>
    </row>
    <row r="46" spans="1:3" ht="42.75" customHeight="1">
      <c r="A46" s="193">
        <v>301</v>
      </c>
      <c r="B46" s="80" t="s">
        <v>468</v>
      </c>
      <c r="C46" s="230" t="s">
        <v>120</v>
      </c>
    </row>
    <row r="47" spans="1:3" ht="51" customHeight="1" hidden="1">
      <c r="A47" s="193">
        <v>301</v>
      </c>
      <c r="B47" s="80" t="s">
        <v>56</v>
      </c>
      <c r="C47" s="227" t="s">
        <v>57</v>
      </c>
    </row>
    <row r="48" spans="1:3" ht="51" customHeight="1">
      <c r="A48" s="193">
        <v>301</v>
      </c>
      <c r="B48" s="80" t="s">
        <v>492</v>
      </c>
      <c r="C48" s="283" t="s">
        <v>493</v>
      </c>
    </row>
    <row r="49" spans="1:3" ht="89.25">
      <c r="A49" s="193">
        <v>301</v>
      </c>
      <c r="B49" s="80" t="s">
        <v>469</v>
      </c>
      <c r="C49" s="227" t="s">
        <v>58</v>
      </c>
    </row>
    <row r="50" spans="1:3" ht="12.75" hidden="1">
      <c r="A50" s="193"/>
      <c r="B50" s="80"/>
      <c r="C50" s="227"/>
    </row>
    <row r="51" spans="1:3" ht="96">
      <c r="A51" s="193">
        <v>301</v>
      </c>
      <c r="B51" s="80" t="s">
        <v>494</v>
      </c>
      <c r="C51" s="284" t="s">
        <v>495</v>
      </c>
    </row>
    <row r="52" spans="1:3" ht="72">
      <c r="A52" s="193">
        <v>301</v>
      </c>
      <c r="B52" s="192" t="s">
        <v>575</v>
      </c>
      <c r="C52" s="392" t="s">
        <v>576</v>
      </c>
    </row>
    <row r="53" spans="1:3" ht="38.25">
      <c r="A53" s="193">
        <v>301</v>
      </c>
      <c r="B53" s="80" t="s">
        <v>470</v>
      </c>
      <c r="C53" s="227" t="s">
        <v>270</v>
      </c>
    </row>
    <row r="54" spans="1:3" ht="51">
      <c r="A54" s="193">
        <v>301</v>
      </c>
      <c r="B54" s="80" t="s">
        <v>471</v>
      </c>
      <c r="C54" s="227" t="s">
        <v>455</v>
      </c>
    </row>
    <row r="55" spans="1:3" ht="45">
      <c r="A55" s="193">
        <v>301</v>
      </c>
      <c r="B55" s="80" t="s">
        <v>496</v>
      </c>
      <c r="C55" s="285" t="s">
        <v>497</v>
      </c>
    </row>
    <row r="56" spans="1:3" ht="15" customHeight="1">
      <c r="A56" s="193">
        <v>301</v>
      </c>
      <c r="B56" s="80" t="s">
        <v>472</v>
      </c>
      <c r="C56" s="227" t="s">
        <v>59</v>
      </c>
    </row>
    <row r="57" spans="1:3" ht="38.25">
      <c r="A57" s="193">
        <v>301</v>
      </c>
      <c r="B57" s="80" t="s">
        <v>473</v>
      </c>
      <c r="C57" s="227" t="s">
        <v>98</v>
      </c>
    </row>
    <row r="58" spans="1:3" ht="42" customHeight="1">
      <c r="A58" s="193">
        <v>301</v>
      </c>
      <c r="B58" s="80" t="s">
        <v>474</v>
      </c>
      <c r="C58" s="227" t="s">
        <v>61</v>
      </c>
    </row>
    <row r="59" spans="1:3" ht="38.25">
      <c r="A59" s="193">
        <v>301</v>
      </c>
      <c r="B59" s="80" t="s">
        <v>475</v>
      </c>
      <c r="C59" s="227" t="s">
        <v>60</v>
      </c>
    </row>
    <row r="60" spans="1:3" ht="12.75">
      <c r="A60" s="193">
        <v>301</v>
      </c>
      <c r="B60" s="80" t="s">
        <v>476</v>
      </c>
      <c r="C60" s="227" t="s">
        <v>65</v>
      </c>
    </row>
    <row r="61" spans="1:3" ht="66.75" customHeight="1">
      <c r="A61" s="193">
        <v>301</v>
      </c>
      <c r="B61" s="80" t="s">
        <v>477</v>
      </c>
      <c r="C61" s="227" t="s">
        <v>66</v>
      </c>
    </row>
    <row r="62" spans="1:3" ht="63.75" customHeight="1" hidden="1">
      <c r="A62" s="193">
        <v>301</v>
      </c>
      <c r="B62" s="80" t="s">
        <v>71</v>
      </c>
      <c r="C62" s="227" t="s">
        <v>72</v>
      </c>
    </row>
    <row r="63" spans="1:3" ht="25.5">
      <c r="A63" s="193">
        <v>301</v>
      </c>
      <c r="B63" s="80" t="s">
        <v>478</v>
      </c>
      <c r="C63" s="227" t="s">
        <v>73</v>
      </c>
    </row>
    <row r="64" spans="1:3" ht="38.25">
      <c r="A64" s="193">
        <v>301</v>
      </c>
      <c r="B64" s="80" t="s">
        <v>479</v>
      </c>
      <c r="C64" s="227" t="s">
        <v>74</v>
      </c>
    </row>
    <row r="65" spans="1:3" ht="92.25" customHeight="1">
      <c r="A65" s="193">
        <v>301</v>
      </c>
      <c r="B65" s="80" t="s">
        <v>480</v>
      </c>
      <c r="C65" s="227" t="s">
        <v>452</v>
      </c>
    </row>
    <row r="66" spans="1:3" ht="52.5" customHeight="1">
      <c r="A66" s="193">
        <v>301</v>
      </c>
      <c r="B66" s="80" t="s">
        <v>590</v>
      </c>
      <c r="C66" s="227" t="s">
        <v>591</v>
      </c>
    </row>
    <row r="67" spans="1:3" ht="42.75" customHeight="1">
      <c r="A67" s="193">
        <v>301</v>
      </c>
      <c r="B67" s="80" t="s">
        <v>481</v>
      </c>
      <c r="C67" s="227" t="s">
        <v>453</v>
      </c>
    </row>
    <row r="68" spans="1:3" ht="12.75" customHeight="1" hidden="1">
      <c r="A68" s="222"/>
      <c r="B68" s="222"/>
      <c r="C68" s="231"/>
    </row>
    <row r="69" spans="1:3" ht="12.75" customHeight="1" hidden="1">
      <c r="A69" s="203"/>
      <c r="B69" s="203"/>
      <c r="C69" s="227"/>
    </row>
    <row r="70" spans="1:3" ht="30" customHeight="1">
      <c r="A70" s="542" t="s">
        <v>202</v>
      </c>
      <c r="B70" s="542"/>
      <c r="C70" s="542"/>
    </row>
    <row r="71" spans="1:3" ht="27.75" customHeight="1">
      <c r="A71" s="232" t="s">
        <v>416</v>
      </c>
      <c r="B71" s="80" t="s">
        <v>445</v>
      </c>
      <c r="C71" s="227" t="s">
        <v>446</v>
      </c>
    </row>
    <row r="72" spans="1:3" ht="25.5">
      <c r="A72" s="232" t="s">
        <v>416</v>
      </c>
      <c r="B72" s="80" t="s">
        <v>447</v>
      </c>
      <c r="C72" s="227" t="s">
        <v>0</v>
      </c>
    </row>
    <row r="73" spans="1:3" ht="25.5">
      <c r="A73" s="232" t="s">
        <v>416</v>
      </c>
      <c r="B73" s="80" t="s">
        <v>28</v>
      </c>
      <c r="C73" s="227" t="s">
        <v>29</v>
      </c>
    </row>
    <row r="74" spans="1:3" ht="25.5">
      <c r="A74" s="233" t="s">
        <v>416</v>
      </c>
      <c r="B74" s="80" t="s">
        <v>30</v>
      </c>
      <c r="C74" s="227" t="s">
        <v>187</v>
      </c>
    </row>
    <row r="75" spans="1:3" ht="12.75">
      <c r="A75" s="234"/>
      <c r="B75" s="286"/>
      <c r="C75" s="286"/>
    </row>
    <row r="76" spans="1:3" ht="42" customHeight="1">
      <c r="A76" s="543" t="s">
        <v>486</v>
      </c>
      <c r="B76" s="543"/>
      <c r="C76" s="543"/>
    </row>
    <row r="77" spans="1:3" ht="12.75">
      <c r="A77" s="287"/>
      <c r="B77" s="287"/>
      <c r="C77" s="287"/>
    </row>
    <row r="78" spans="1:3" ht="12.75">
      <c r="A78" s="287"/>
      <c r="B78" s="287"/>
      <c r="C78" s="287"/>
    </row>
    <row r="79" spans="1:3" ht="12.75">
      <c r="A79" s="287"/>
      <c r="B79" s="287"/>
      <c r="C79" s="287"/>
    </row>
    <row r="80" spans="1:3" ht="12.75">
      <c r="A80" s="287"/>
      <c r="B80" s="287"/>
      <c r="C80" s="287"/>
    </row>
    <row r="81" spans="1:3" ht="12.75">
      <c r="A81" s="287"/>
      <c r="B81" s="287"/>
      <c r="C81" s="287"/>
    </row>
    <row r="82" spans="1:3" ht="12.75">
      <c r="A82" s="287"/>
      <c r="B82" s="287"/>
      <c r="C82" s="287"/>
    </row>
    <row r="83" spans="1:3" ht="12.75">
      <c r="A83" s="287"/>
      <c r="B83" s="287"/>
      <c r="C83" s="287"/>
    </row>
    <row r="84" spans="1:3" ht="12.75">
      <c r="A84" s="287"/>
      <c r="B84" s="287"/>
      <c r="C84" s="287"/>
    </row>
    <row r="85" spans="1:3" ht="12.75">
      <c r="A85" s="287"/>
      <c r="B85" s="287"/>
      <c r="C85" s="287"/>
    </row>
    <row r="86" spans="1:3" ht="12.75">
      <c r="A86" s="287"/>
      <c r="B86" s="287"/>
      <c r="C86" s="287"/>
    </row>
    <row r="87" spans="1:3" ht="12.75">
      <c r="A87" s="287"/>
      <c r="B87" s="287"/>
      <c r="C87" s="287"/>
    </row>
    <row r="88" spans="1:3" ht="12.75">
      <c r="A88" s="287"/>
      <c r="B88" s="287"/>
      <c r="C88" s="287"/>
    </row>
    <row r="89" spans="1:3" ht="12.75">
      <c r="A89" s="287"/>
      <c r="B89" s="287"/>
      <c r="C89" s="287"/>
    </row>
    <row r="90" spans="1:3" ht="12.75">
      <c r="A90" s="287"/>
      <c r="B90" s="287"/>
      <c r="C90" s="287"/>
    </row>
    <row r="91" spans="1:3" ht="12.75">
      <c r="A91" s="287"/>
      <c r="B91" s="287"/>
      <c r="C91" s="287"/>
    </row>
    <row r="92" spans="1:3" ht="12.75">
      <c r="A92" s="287"/>
      <c r="B92" s="287"/>
      <c r="C92" s="287"/>
    </row>
    <row r="93" spans="1:3" ht="12.75">
      <c r="A93" s="287"/>
      <c r="B93" s="287"/>
      <c r="C93" s="287"/>
    </row>
    <row r="94" spans="1:3" ht="12.75">
      <c r="A94" s="287"/>
      <c r="B94" s="287"/>
      <c r="C94" s="287"/>
    </row>
    <row r="95" spans="1:3" ht="12.75">
      <c r="A95" s="287"/>
      <c r="B95" s="287"/>
      <c r="C95" s="287"/>
    </row>
    <row r="96" spans="1:3" ht="12.75">
      <c r="A96" s="287"/>
      <c r="B96" s="287"/>
      <c r="C96" s="287"/>
    </row>
    <row r="97" spans="1:3" ht="12.75">
      <c r="A97" s="287"/>
      <c r="B97" s="287"/>
      <c r="C97" s="287"/>
    </row>
    <row r="98" spans="1:3" ht="12.75">
      <c r="A98" s="287"/>
      <c r="B98" s="287"/>
      <c r="C98" s="287"/>
    </row>
    <row r="99" spans="1:3" ht="12.75">
      <c r="A99" s="287"/>
      <c r="B99" s="287"/>
      <c r="C99" s="287"/>
    </row>
    <row r="100" spans="1:3" ht="12.75">
      <c r="A100" s="287"/>
      <c r="B100" s="287"/>
      <c r="C100" s="287"/>
    </row>
    <row r="101" spans="1:3" ht="12.75">
      <c r="A101" s="287"/>
      <c r="B101" s="287"/>
      <c r="C101" s="287"/>
    </row>
    <row r="102" spans="1:3" ht="12.75">
      <c r="A102" s="287"/>
      <c r="B102" s="287"/>
      <c r="C102" s="287"/>
    </row>
    <row r="103" spans="1:3" ht="12.75">
      <c r="A103" s="287"/>
      <c r="B103" s="287"/>
      <c r="C103" s="287"/>
    </row>
    <row r="104" spans="1:3" ht="12.75">
      <c r="A104" s="287"/>
      <c r="B104" s="287"/>
      <c r="C104" s="287"/>
    </row>
    <row r="105" spans="1:3" ht="12.75">
      <c r="A105" s="287"/>
      <c r="B105" s="287"/>
      <c r="C105" s="287"/>
    </row>
    <row r="106" spans="1:3" ht="12.75">
      <c r="A106" s="287"/>
      <c r="B106" s="287"/>
      <c r="C106" s="287"/>
    </row>
    <row r="107" spans="1:3" ht="12.75">
      <c r="A107" s="287"/>
      <c r="B107" s="287"/>
      <c r="C107" s="287"/>
    </row>
    <row r="108" spans="1:3" ht="12.75">
      <c r="A108" s="287"/>
      <c r="B108" s="287"/>
      <c r="C108" s="287"/>
    </row>
    <row r="109" spans="1:3" ht="12.75">
      <c r="A109" s="287"/>
      <c r="B109" s="287"/>
      <c r="C109" s="287"/>
    </row>
    <row r="110" spans="1:3" ht="12.75">
      <c r="A110" s="287"/>
      <c r="B110" s="287"/>
      <c r="C110" s="287"/>
    </row>
    <row r="111" spans="1:3" ht="12.75">
      <c r="A111" s="287"/>
      <c r="B111" s="287"/>
      <c r="C111" s="287"/>
    </row>
    <row r="112" spans="1:3" ht="12.75">
      <c r="A112" s="287"/>
      <c r="B112" s="287"/>
      <c r="C112" s="287"/>
    </row>
    <row r="113" spans="1:3" ht="12.75">
      <c r="A113" s="287"/>
      <c r="B113" s="287"/>
      <c r="C113" s="287"/>
    </row>
    <row r="114" spans="1:3" ht="12.75">
      <c r="A114" s="287"/>
      <c r="B114" s="287"/>
      <c r="C114" s="287"/>
    </row>
    <row r="115" spans="1:3" ht="12.75">
      <c r="A115" s="287"/>
      <c r="B115" s="287"/>
      <c r="C115" s="287"/>
    </row>
    <row r="116" spans="1:3" ht="12.75">
      <c r="A116" s="287"/>
      <c r="B116" s="287"/>
      <c r="C116" s="287"/>
    </row>
    <row r="117" spans="1:3" ht="12.75">
      <c r="A117" s="287"/>
      <c r="B117" s="287"/>
      <c r="C117" s="287"/>
    </row>
    <row r="118" spans="1:3" ht="12.75">
      <c r="A118" s="287"/>
      <c r="B118" s="287"/>
      <c r="C118" s="287"/>
    </row>
    <row r="119" spans="1:3" ht="12.75">
      <c r="A119" s="287"/>
      <c r="B119" s="287"/>
      <c r="C119" s="287"/>
    </row>
    <row r="120" spans="1:3" ht="12.75">
      <c r="A120" s="287"/>
      <c r="B120" s="287"/>
      <c r="C120" s="287"/>
    </row>
    <row r="121" spans="1:3" ht="12.75">
      <c r="A121" s="287"/>
      <c r="B121" s="287"/>
      <c r="C121" s="287"/>
    </row>
    <row r="122" spans="1:3" ht="12.75">
      <c r="A122" s="287"/>
      <c r="B122" s="287"/>
      <c r="C122" s="287"/>
    </row>
    <row r="123" spans="1:3" ht="12.75">
      <c r="A123" s="287"/>
      <c r="B123" s="287"/>
      <c r="C123" s="287"/>
    </row>
    <row r="124" spans="1:3" ht="12.75">
      <c r="A124" s="287"/>
      <c r="B124" s="287"/>
      <c r="C124" s="287"/>
    </row>
    <row r="125" spans="1:3" ht="12.75">
      <c r="A125" s="287"/>
      <c r="B125" s="287"/>
      <c r="C125" s="287"/>
    </row>
    <row r="126" spans="1:3" ht="12.75">
      <c r="A126" s="287"/>
      <c r="B126" s="287"/>
      <c r="C126" s="287"/>
    </row>
    <row r="127" spans="1:3" ht="12.75">
      <c r="A127" s="287"/>
      <c r="B127" s="287"/>
      <c r="C127" s="287"/>
    </row>
    <row r="128" spans="1:3" ht="12.75">
      <c r="A128" s="287"/>
      <c r="B128" s="287"/>
      <c r="C128" s="287"/>
    </row>
    <row r="129" spans="1:3" ht="12.75">
      <c r="A129" s="287"/>
      <c r="B129" s="287"/>
      <c r="C129" s="287"/>
    </row>
  </sheetData>
  <sheetProtection/>
  <mergeCells count="6">
    <mergeCell ref="A5:C5"/>
    <mergeCell ref="A8:B8"/>
    <mergeCell ref="C8:C9"/>
    <mergeCell ref="A10:C10"/>
    <mergeCell ref="A70:C70"/>
    <mergeCell ref="A76:C76"/>
  </mergeCells>
  <printOptions/>
  <pageMargins left="0.7" right="0.7" top="0.75" bottom="0.75" header="0.3" footer="0.3"/>
  <pageSetup orientation="portrait" paperSize="9" scale="87" r:id="rId1"/>
  <rowBreaks count="1" manualBreakCount="1">
    <brk id="51" max="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127"/>
  <sheetViews>
    <sheetView view="pageBreakPreview" zoomScaleSheetLayoutView="100" zoomScalePageLayoutView="0" workbookViewId="0" topLeftCell="A1">
      <selection activeCell="F3" sqref="F3:I3"/>
    </sheetView>
  </sheetViews>
  <sheetFormatPr defaultColWidth="9.00390625" defaultRowHeight="12.75"/>
  <cols>
    <col min="1" max="1" width="4.00390625" style="176" customWidth="1"/>
    <col min="2" max="2" width="6.00390625" style="176" customWidth="1"/>
    <col min="3" max="3" width="3.375" style="176" customWidth="1"/>
    <col min="4" max="4" width="4.375" style="176" customWidth="1"/>
    <col min="5" max="5" width="3.625" style="176" customWidth="1"/>
    <col min="6" max="6" width="62.00390625" style="176" customWidth="1"/>
    <col min="7" max="7" width="10.625" style="176" hidden="1" customWidth="1"/>
    <col min="8" max="8" width="8.375" style="176" hidden="1" customWidth="1"/>
    <col min="9" max="9" width="12.125" style="176" customWidth="1"/>
    <col min="10" max="16384" width="9.125" style="176" customWidth="1"/>
  </cols>
  <sheetData>
    <row r="1" spans="1:9" s="4" customFormat="1" ht="15.75">
      <c r="A1" s="10"/>
      <c r="B1" s="10"/>
      <c r="C1" s="199"/>
      <c r="D1" s="199"/>
      <c r="E1" s="235"/>
      <c r="F1" s="548" t="s">
        <v>586</v>
      </c>
      <c r="G1" s="548"/>
      <c r="H1" s="548"/>
      <c r="I1" s="548"/>
    </row>
    <row r="2" spans="1:9" s="4" customFormat="1" ht="15.75">
      <c r="A2" s="10"/>
      <c r="B2" s="10"/>
      <c r="C2" s="199"/>
      <c r="D2" s="199"/>
      <c r="E2" s="235"/>
      <c r="F2" s="548" t="s">
        <v>583</v>
      </c>
      <c r="G2" s="548"/>
      <c r="H2" s="548"/>
      <c r="I2" s="548"/>
    </row>
    <row r="3" spans="1:9" s="4" customFormat="1" ht="15.75">
      <c r="A3" s="10"/>
      <c r="B3" s="10"/>
      <c r="C3" s="199"/>
      <c r="D3" s="199"/>
      <c r="E3" s="235"/>
      <c r="F3" s="548" t="s">
        <v>642</v>
      </c>
      <c r="G3" s="548"/>
      <c r="H3" s="548"/>
      <c r="I3" s="548"/>
    </row>
    <row r="4" spans="1:9" s="4" customFormat="1" ht="15.75">
      <c r="A4" s="10"/>
      <c r="B4" s="10"/>
      <c r="C4" s="199"/>
      <c r="D4" s="199"/>
      <c r="E4" s="235"/>
      <c r="F4" s="204"/>
      <c r="G4" s="204"/>
      <c r="H4" s="204"/>
      <c r="I4" s="204"/>
    </row>
    <row r="5" s="4" customFormat="1" ht="12.75" customHeight="1"/>
    <row r="6" spans="1:9" s="4" customFormat="1" ht="16.5" customHeight="1">
      <c r="A6" s="549" t="s">
        <v>529</v>
      </c>
      <c r="B6" s="549"/>
      <c r="C6" s="549"/>
      <c r="D6" s="549"/>
      <c r="E6" s="549"/>
      <c r="F6" s="549"/>
      <c r="G6" s="549"/>
      <c r="H6" s="549"/>
      <c r="I6" s="549"/>
    </row>
    <row r="7" spans="1:6" ht="12.75">
      <c r="A7" s="234"/>
      <c r="B7" s="234"/>
      <c r="C7" s="234"/>
      <c r="D7" s="234"/>
      <c r="E7" s="234"/>
      <c r="F7" s="234"/>
    </row>
    <row r="8" spans="1:9" ht="39" customHeight="1">
      <c r="A8" s="535"/>
      <c r="B8" s="535"/>
      <c r="C8" s="535"/>
      <c r="D8" s="535"/>
      <c r="E8" s="535"/>
      <c r="F8" s="236" t="s">
        <v>256</v>
      </c>
      <c r="G8" s="202" t="s">
        <v>427</v>
      </c>
      <c r="H8" s="202" t="s">
        <v>251</v>
      </c>
      <c r="I8" s="202" t="s">
        <v>324</v>
      </c>
    </row>
    <row r="9" spans="1:9" s="183" customFormat="1" ht="12.75">
      <c r="A9" s="550">
        <v>1</v>
      </c>
      <c r="B9" s="550"/>
      <c r="C9" s="550"/>
      <c r="D9" s="550"/>
      <c r="E9" s="550"/>
      <c r="F9" s="182">
        <v>2</v>
      </c>
      <c r="G9" s="182">
        <v>3</v>
      </c>
      <c r="H9" s="182">
        <v>4</v>
      </c>
      <c r="I9" s="182">
        <v>3</v>
      </c>
    </row>
    <row r="10" spans="1:9" s="184" customFormat="1" ht="12.75">
      <c r="A10" s="237"/>
      <c r="B10" s="237"/>
      <c r="C10" s="237"/>
      <c r="D10" s="237"/>
      <c r="E10" s="237"/>
      <c r="F10" s="238" t="s">
        <v>257</v>
      </c>
      <c r="G10" s="239" t="e">
        <f>G11+G17+G30+G34+G42+G49+G54+G64+G75</f>
        <v>#REF!</v>
      </c>
      <c r="H10" s="239" t="e">
        <f>H11+H17+H30+H34+H42+H49+H54+H64+H75</f>
        <v>#REF!</v>
      </c>
      <c r="I10" s="239">
        <f>I11+I17+I30+I34+I42+I49+I54+I64+I75</f>
        <v>21732.440000000002</v>
      </c>
    </row>
    <row r="11" spans="1:9" s="184" customFormat="1" ht="12.75">
      <c r="A11" s="237" t="s">
        <v>258</v>
      </c>
      <c r="B11" s="237" t="s">
        <v>259</v>
      </c>
      <c r="C11" s="237" t="s">
        <v>260</v>
      </c>
      <c r="D11" s="237" t="s">
        <v>261</v>
      </c>
      <c r="E11" s="237" t="s">
        <v>262</v>
      </c>
      <c r="F11" s="238" t="s">
        <v>263</v>
      </c>
      <c r="G11" s="239">
        <f>G12</f>
        <v>5400</v>
      </c>
      <c r="H11" s="239">
        <f>H12</f>
        <v>0</v>
      </c>
      <c r="I11" s="239">
        <f>I12</f>
        <v>7582</v>
      </c>
    </row>
    <row r="12" spans="1:9" s="184" customFormat="1" ht="12.75">
      <c r="A12" s="240" t="s">
        <v>258</v>
      </c>
      <c r="B12" s="240" t="s">
        <v>264</v>
      </c>
      <c r="C12" s="240" t="s">
        <v>208</v>
      </c>
      <c r="D12" s="240" t="s">
        <v>261</v>
      </c>
      <c r="E12" s="240" t="s">
        <v>265</v>
      </c>
      <c r="F12" s="241" t="s">
        <v>266</v>
      </c>
      <c r="G12" s="242">
        <f>G13+G15+G14+G16</f>
        <v>5400</v>
      </c>
      <c r="H12" s="242">
        <f>H13+H15+H14+H16</f>
        <v>0</v>
      </c>
      <c r="I12" s="242">
        <f>I13+I15+I14+I16</f>
        <v>7582</v>
      </c>
    </row>
    <row r="13" spans="1:9" s="185" customFormat="1" ht="54" customHeight="1">
      <c r="A13" s="178" t="s">
        <v>258</v>
      </c>
      <c r="B13" s="178" t="s">
        <v>267</v>
      </c>
      <c r="C13" s="178" t="s">
        <v>208</v>
      </c>
      <c r="D13" s="178" t="s">
        <v>261</v>
      </c>
      <c r="E13" s="178" t="s">
        <v>265</v>
      </c>
      <c r="F13" s="80" t="s">
        <v>268</v>
      </c>
      <c r="G13" s="243">
        <v>5400</v>
      </c>
      <c r="H13" s="243">
        <v>0</v>
      </c>
      <c r="I13" s="243">
        <v>7520</v>
      </c>
    </row>
    <row r="14" spans="1:9" ht="80.25" customHeight="1">
      <c r="A14" s="178" t="s">
        <v>258</v>
      </c>
      <c r="B14" s="178" t="s">
        <v>269</v>
      </c>
      <c r="C14" s="178" t="s">
        <v>208</v>
      </c>
      <c r="D14" s="178" t="s">
        <v>261</v>
      </c>
      <c r="E14" s="178" t="s">
        <v>265</v>
      </c>
      <c r="F14" s="244" t="s">
        <v>317</v>
      </c>
      <c r="G14" s="243">
        <v>0</v>
      </c>
      <c r="H14" s="243">
        <v>0</v>
      </c>
      <c r="I14" s="243">
        <v>20</v>
      </c>
    </row>
    <row r="15" spans="1:9" ht="39.75" customHeight="1">
      <c r="A15" s="178" t="s">
        <v>258</v>
      </c>
      <c r="B15" s="178" t="s">
        <v>318</v>
      </c>
      <c r="C15" s="178" t="s">
        <v>208</v>
      </c>
      <c r="D15" s="178" t="s">
        <v>261</v>
      </c>
      <c r="E15" s="178" t="s">
        <v>265</v>
      </c>
      <c r="F15" s="245" t="s">
        <v>325</v>
      </c>
      <c r="G15" s="243">
        <v>0</v>
      </c>
      <c r="H15" s="243">
        <v>0</v>
      </c>
      <c r="I15" s="243">
        <v>42</v>
      </c>
    </row>
    <row r="16" spans="1:9" ht="69" customHeight="1" hidden="1">
      <c r="A16" s="178" t="s">
        <v>258</v>
      </c>
      <c r="B16" s="178" t="s">
        <v>418</v>
      </c>
      <c r="C16" s="178" t="s">
        <v>208</v>
      </c>
      <c r="D16" s="178" t="s">
        <v>261</v>
      </c>
      <c r="E16" s="178" t="s">
        <v>265</v>
      </c>
      <c r="F16" s="245" t="s">
        <v>426</v>
      </c>
      <c r="G16" s="243">
        <v>0</v>
      </c>
      <c r="H16" s="243">
        <v>0</v>
      </c>
      <c r="I16" s="243">
        <v>0</v>
      </c>
    </row>
    <row r="17" spans="1:9" s="186" customFormat="1" ht="34.5" customHeight="1">
      <c r="A17" s="237" t="s">
        <v>419</v>
      </c>
      <c r="B17" s="237" t="s">
        <v>259</v>
      </c>
      <c r="C17" s="237" t="s">
        <v>260</v>
      </c>
      <c r="D17" s="237" t="s">
        <v>261</v>
      </c>
      <c r="E17" s="237" t="s">
        <v>262</v>
      </c>
      <c r="F17" s="288" t="s">
        <v>420</v>
      </c>
      <c r="G17" s="239" t="e">
        <f>G18</f>
        <v>#REF!</v>
      </c>
      <c r="H17" s="239" t="e">
        <f>H18</f>
        <v>#REF!</v>
      </c>
      <c r="I17" s="239">
        <f>I18+I21+I24+I27</f>
        <v>3487.44</v>
      </c>
    </row>
    <row r="18" spans="1:9" ht="54.75" customHeight="1">
      <c r="A18" s="178" t="s">
        <v>419</v>
      </c>
      <c r="B18" s="178" t="s">
        <v>433</v>
      </c>
      <c r="C18" s="178" t="s">
        <v>208</v>
      </c>
      <c r="D18" s="178" t="s">
        <v>261</v>
      </c>
      <c r="E18" s="178" t="s">
        <v>265</v>
      </c>
      <c r="F18" s="289" t="s">
        <v>101</v>
      </c>
      <c r="G18" s="242" t="e">
        <f>G19+G20+G21+#REF!</f>
        <v>#REF!</v>
      </c>
      <c r="H18" s="242" t="e">
        <f>H19+H20+H21+#REF!</f>
        <v>#REF!</v>
      </c>
      <c r="I18" s="242">
        <f>I19+I20</f>
        <v>1609.4900000000002</v>
      </c>
    </row>
    <row r="19" spans="1:9" ht="76.5">
      <c r="A19" s="247" t="s">
        <v>419</v>
      </c>
      <c r="B19" s="247" t="s">
        <v>499</v>
      </c>
      <c r="C19" s="50" t="s">
        <v>208</v>
      </c>
      <c r="D19" s="50" t="s">
        <v>261</v>
      </c>
      <c r="E19" s="50" t="s">
        <v>265</v>
      </c>
      <c r="F19" s="283" t="s">
        <v>500</v>
      </c>
      <c r="G19" s="243">
        <v>447.9</v>
      </c>
      <c r="H19" s="243">
        <v>0</v>
      </c>
      <c r="I19" s="243">
        <v>1410.13</v>
      </c>
    </row>
    <row r="20" spans="1:9" ht="89.25">
      <c r="A20" s="247" t="s">
        <v>419</v>
      </c>
      <c r="B20" s="247" t="s">
        <v>501</v>
      </c>
      <c r="C20" s="50" t="s">
        <v>208</v>
      </c>
      <c r="D20" s="50" t="s">
        <v>261</v>
      </c>
      <c r="E20" s="50" t="s">
        <v>265</v>
      </c>
      <c r="F20" s="283" t="s">
        <v>502</v>
      </c>
      <c r="G20" s="243">
        <v>16.7</v>
      </c>
      <c r="H20" s="243">
        <v>0</v>
      </c>
      <c r="I20" s="243">
        <v>199.36</v>
      </c>
    </row>
    <row r="21" spans="1:9" ht="63.75">
      <c r="A21" s="247" t="s">
        <v>419</v>
      </c>
      <c r="B21" s="247" t="s">
        <v>434</v>
      </c>
      <c r="C21" s="50" t="s">
        <v>208</v>
      </c>
      <c r="D21" s="50" t="s">
        <v>261</v>
      </c>
      <c r="E21" s="50" t="s">
        <v>265</v>
      </c>
      <c r="F21" s="289" t="s">
        <v>102</v>
      </c>
      <c r="G21" s="243">
        <v>981.1</v>
      </c>
      <c r="H21" s="243">
        <v>0</v>
      </c>
      <c r="I21" s="242">
        <f>I22+I23</f>
        <v>8.08</v>
      </c>
    </row>
    <row r="22" spans="1:9" ht="89.25">
      <c r="A22" s="247" t="s">
        <v>419</v>
      </c>
      <c r="B22" s="247" t="s">
        <v>503</v>
      </c>
      <c r="C22" s="50" t="s">
        <v>208</v>
      </c>
      <c r="D22" s="50" t="s">
        <v>261</v>
      </c>
      <c r="E22" s="50" t="s">
        <v>265</v>
      </c>
      <c r="F22" s="283" t="s">
        <v>504</v>
      </c>
      <c r="G22" s="243"/>
      <c r="H22" s="243"/>
      <c r="I22" s="243">
        <v>7.08</v>
      </c>
    </row>
    <row r="23" spans="1:9" ht="102">
      <c r="A23" s="247" t="s">
        <v>419</v>
      </c>
      <c r="B23" s="247" t="s">
        <v>505</v>
      </c>
      <c r="C23" s="50" t="s">
        <v>208</v>
      </c>
      <c r="D23" s="50" t="s">
        <v>261</v>
      </c>
      <c r="E23" s="50" t="s">
        <v>265</v>
      </c>
      <c r="F23" s="283" t="s">
        <v>506</v>
      </c>
      <c r="G23" s="243"/>
      <c r="H23" s="243"/>
      <c r="I23" s="243">
        <v>1</v>
      </c>
    </row>
    <row r="24" spans="1:9" ht="51">
      <c r="A24" s="247" t="s">
        <v>419</v>
      </c>
      <c r="B24" s="247" t="s">
        <v>435</v>
      </c>
      <c r="C24" s="50" t="s">
        <v>208</v>
      </c>
      <c r="D24" s="50" t="s">
        <v>261</v>
      </c>
      <c r="E24" s="50" t="s">
        <v>265</v>
      </c>
      <c r="F24" s="289" t="s">
        <v>103</v>
      </c>
      <c r="G24" s="243"/>
      <c r="H24" s="243"/>
      <c r="I24" s="242">
        <f>I25+I26</f>
        <v>2092.45</v>
      </c>
    </row>
    <row r="25" spans="1:9" ht="76.5">
      <c r="A25" s="247" t="s">
        <v>419</v>
      </c>
      <c r="B25" s="247" t="s">
        <v>507</v>
      </c>
      <c r="C25" s="50" t="s">
        <v>208</v>
      </c>
      <c r="D25" s="50" t="s">
        <v>261</v>
      </c>
      <c r="E25" s="50" t="s">
        <v>265</v>
      </c>
      <c r="F25" s="283" t="s">
        <v>508</v>
      </c>
      <c r="G25" s="243"/>
      <c r="H25" s="243"/>
      <c r="I25" s="243">
        <v>1832.76</v>
      </c>
    </row>
    <row r="26" spans="1:9" ht="89.25">
      <c r="A26" s="247" t="s">
        <v>419</v>
      </c>
      <c r="B26" s="247" t="s">
        <v>509</v>
      </c>
      <c r="C26" s="50" t="s">
        <v>208</v>
      </c>
      <c r="D26" s="50" t="s">
        <v>261</v>
      </c>
      <c r="E26" s="50" t="s">
        <v>265</v>
      </c>
      <c r="F26" s="283" t="s">
        <v>510</v>
      </c>
      <c r="G26" s="243"/>
      <c r="H26" s="243"/>
      <c r="I26" s="243">
        <v>259.69</v>
      </c>
    </row>
    <row r="27" spans="1:9" ht="51">
      <c r="A27" s="247" t="s">
        <v>419</v>
      </c>
      <c r="B27" s="247" t="s">
        <v>436</v>
      </c>
      <c r="C27" s="50" t="s">
        <v>208</v>
      </c>
      <c r="D27" s="50" t="s">
        <v>261</v>
      </c>
      <c r="E27" s="50" t="s">
        <v>265</v>
      </c>
      <c r="F27" s="289" t="s">
        <v>511</v>
      </c>
      <c r="G27" s="243"/>
      <c r="H27" s="243"/>
      <c r="I27" s="242">
        <f>I28+I29</f>
        <v>-222.57999999999998</v>
      </c>
    </row>
    <row r="28" spans="1:9" ht="76.5">
      <c r="A28" s="247" t="s">
        <v>419</v>
      </c>
      <c r="B28" s="247" t="s">
        <v>512</v>
      </c>
      <c r="C28" s="50" t="s">
        <v>208</v>
      </c>
      <c r="D28" s="50" t="s">
        <v>261</v>
      </c>
      <c r="E28" s="50" t="s">
        <v>265</v>
      </c>
      <c r="F28" s="283" t="s">
        <v>513</v>
      </c>
      <c r="G28" s="243"/>
      <c r="H28" s="243"/>
      <c r="I28" s="243">
        <v>-195.01</v>
      </c>
    </row>
    <row r="29" spans="1:9" ht="89.25">
      <c r="A29" s="247" t="s">
        <v>419</v>
      </c>
      <c r="B29" s="247" t="s">
        <v>514</v>
      </c>
      <c r="C29" s="50" t="s">
        <v>208</v>
      </c>
      <c r="D29" s="50" t="s">
        <v>261</v>
      </c>
      <c r="E29" s="50" t="s">
        <v>265</v>
      </c>
      <c r="F29" s="290" t="s">
        <v>515</v>
      </c>
      <c r="G29" s="243"/>
      <c r="H29" s="243"/>
      <c r="I29" s="243">
        <v>-27.57</v>
      </c>
    </row>
    <row r="30" spans="1:9" ht="12.75" customHeight="1" hidden="1">
      <c r="A30" s="237" t="s">
        <v>326</v>
      </c>
      <c r="B30" s="237" t="s">
        <v>259</v>
      </c>
      <c r="C30" s="237" t="s">
        <v>260</v>
      </c>
      <c r="D30" s="237" t="s">
        <v>261</v>
      </c>
      <c r="E30" s="237" t="s">
        <v>262</v>
      </c>
      <c r="F30" s="248" t="s">
        <v>327</v>
      </c>
      <c r="G30" s="239">
        <f>G31</f>
        <v>8</v>
      </c>
      <c r="H30" s="239">
        <f>H31</f>
        <v>0</v>
      </c>
      <c r="I30" s="239">
        <f>I31</f>
        <v>0</v>
      </c>
    </row>
    <row r="31" spans="1:9" s="187" customFormat="1" ht="13.5" customHeight="1" hidden="1">
      <c r="A31" s="240" t="s">
        <v>326</v>
      </c>
      <c r="B31" s="240" t="s">
        <v>328</v>
      </c>
      <c r="C31" s="240" t="s">
        <v>208</v>
      </c>
      <c r="D31" s="240" t="s">
        <v>261</v>
      </c>
      <c r="E31" s="240" t="s">
        <v>265</v>
      </c>
      <c r="F31" s="246" t="s">
        <v>329</v>
      </c>
      <c r="G31" s="242">
        <f>G32+G33</f>
        <v>8</v>
      </c>
      <c r="H31" s="242">
        <f>H32+H33</f>
        <v>0</v>
      </c>
      <c r="I31" s="242">
        <f>I32+I33</f>
        <v>0</v>
      </c>
    </row>
    <row r="32" spans="1:9" s="187" customFormat="1" ht="13.5" hidden="1">
      <c r="A32" s="178" t="s">
        <v>326</v>
      </c>
      <c r="B32" s="178" t="s">
        <v>330</v>
      </c>
      <c r="C32" s="178" t="s">
        <v>208</v>
      </c>
      <c r="D32" s="178" t="s">
        <v>261</v>
      </c>
      <c r="E32" s="178" t="s">
        <v>265</v>
      </c>
      <c r="F32" s="245" t="s">
        <v>329</v>
      </c>
      <c r="G32" s="243">
        <v>8</v>
      </c>
      <c r="H32" s="243">
        <v>0</v>
      </c>
      <c r="I32" s="243">
        <v>0</v>
      </c>
    </row>
    <row r="33" spans="1:9" s="188" customFormat="1" ht="24" customHeight="1" hidden="1">
      <c r="A33" s="178" t="s">
        <v>326</v>
      </c>
      <c r="B33" s="178" t="s">
        <v>331</v>
      </c>
      <c r="C33" s="178" t="s">
        <v>208</v>
      </c>
      <c r="D33" s="178" t="s">
        <v>261</v>
      </c>
      <c r="E33" s="178" t="s">
        <v>265</v>
      </c>
      <c r="F33" s="245" t="s">
        <v>332</v>
      </c>
      <c r="G33" s="243"/>
      <c r="H33" s="243"/>
      <c r="I33" s="243"/>
    </row>
    <row r="34" spans="1:9" ht="15" customHeight="1">
      <c r="A34" s="237" t="s">
        <v>333</v>
      </c>
      <c r="B34" s="237" t="s">
        <v>259</v>
      </c>
      <c r="C34" s="237" t="s">
        <v>260</v>
      </c>
      <c r="D34" s="237" t="s">
        <v>261</v>
      </c>
      <c r="E34" s="237" t="s">
        <v>262</v>
      </c>
      <c r="F34" s="238" t="s">
        <v>334</v>
      </c>
      <c r="G34" s="239">
        <f>G35+G36</f>
        <v>3400</v>
      </c>
      <c r="H34" s="239">
        <f>H35+H36</f>
        <v>0</v>
      </c>
      <c r="I34" s="239">
        <f>I35+I36</f>
        <v>8094</v>
      </c>
    </row>
    <row r="35" spans="1:9" ht="38.25" customHeight="1">
      <c r="A35" s="178" t="s">
        <v>333</v>
      </c>
      <c r="B35" s="178" t="s">
        <v>335</v>
      </c>
      <c r="C35" s="178" t="s">
        <v>218</v>
      </c>
      <c r="D35" s="178" t="s">
        <v>261</v>
      </c>
      <c r="E35" s="178" t="s">
        <v>265</v>
      </c>
      <c r="F35" s="249" t="s">
        <v>391</v>
      </c>
      <c r="G35" s="243">
        <v>550</v>
      </c>
      <c r="H35" s="243">
        <v>0</v>
      </c>
      <c r="I35" s="243">
        <v>1832</v>
      </c>
    </row>
    <row r="36" spans="1:9" s="184" customFormat="1" ht="12.75">
      <c r="A36" s="240" t="s">
        <v>333</v>
      </c>
      <c r="B36" s="240" t="s">
        <v>336</v>
      </c>
      <c r="C36" s="240" t="s">
        <v>260</v>
      </c>
      <c r="D36" s="240" t="s">
        <v>261</v>
      </c>
      <c r="E36" s="240" t="s">
        <v>265</v>
      </c>
      <c r="F36" s="250" t="s">
        <v>337</v>
      </c>
      <c r="G36" s="242">
        <f>G37+G38</f>
        <v>2850</v>
      </c>
      <c r="H36" s="242">
        <f>H37+H38</f>
        <v>0</v>
      </c>
      <c r="I36" s="242">
        <f>I37+I38</f>
        <v>6262</v>
      </c>
    </row>
    <row r="37" spans="1:9" s="184" customFormat="1" ht="27" customHeight="1">
      <c r="A37" s="178" t="s">
        <v>333</v>
      </c>
      <c r="B37" s="178" t="s">
        <v>179</v>
      </c>
      <c r="C37" s="178" t="s">
        <v>218</v>
      </c>
      <c r="D37" s="178" t="s">
        <v>261</v>
      </c>
      <c r="E37" s="178" t="s">
        <v>265</v>
      </c>
      <c r="F37" s="244" t="s">
        <v>180</v>
      </c>
      <c r="G37" s="243">
        <v>2500</v>
      </c>
      <c r="H37" s="243">
        <v>0</v>
      </c>
      <c r="I37" s="243">
        <v>1390</v>
      </c>
    </row>
    <row r="38" spans="1:9" ht="31.5" customHeight="1">
      <c r="A38" s="178" t="s">
        <v>333</v>
      </c>
      <c r="B38" s="178" t="s">
        <v>181</v>
      </c>
      <c r="C38" s="178" t="s">
        <v>218</v>
      </c>
      <c r="D38" s="178" t="s">
        <v>261</v>
      </c>
      <c r="E38" s="178" t="s">
        <v>265</v>
      </c>
      <c r="F38" s="244" t="s">
        <v>182</v>
      </c>
      <c r="G38" s="243">
        <v>350</v>
      </c>
      <c r="H38" s="243">
        <v>0</v>
      </c>
      <c r="I38" s="243">
        <v>4872</v>
      </c>
    </row>
    <row r="39" spans="1:9" s="186" customFormat="1" ht="25.5" hidden="1">
      <c r="A39" s="237" t="s">
        <v>339</v>
      </c>
      <c r="B39" s="237" t="s">
        <v>259</v>
      </c>
      <c r="C39" s="237" t="s">
        <v>260</v>
      </c>
      <c r="D39" s="237" t="s">
        <v>261</v>
      </c>
      <c r="E39" s="237" t="s">
        <v>260</v>
      </c>
      <c r="F39" s="170" t="s">
        <v>340</v>
      </c>
      <c r="G39" s="239"/>
      <c r="H39" s="239"/>
      <c r="I39" s="239"/>
    </row>
    <row r="40" spans="1:9" ht="12.75" hidden="1">
      <c r="A40" s="178" t="s">
        <v>339</v>
      </c>
      <c r="B40" s="178" t="s">
        <v>341</v>
      </c>
      <c r="C40" s="178" t="s">
        <v>260</v>
      </c>
      <c r="D40" s="178" t="s">
        <v>261</v>
      </c>
      <c r="E40" s="178" t="s">
        <v>265</v>
      </c>
      <c r="F40" s="249" t="s">
        <v>342</v>
      </c>
      <c r="G40" s="243"/>
      <c r="H40" s="243"/>
      <c r="I40" s="243"/>
    </row>
    <row r="41" spans="1:9" ht="12.75" hidden="1">
      <c r="A41" s="178" t="s">
        <v>339</v>
      </c>
      <c r="B41" s="178" t="s">
        <v>343</v>
      </c>
      <c r="C41" s="178" t="s">
        <v>260</v>
      </c>
      <c r="D41" s="178" t="s">
        <v>261</v>
      </c>
      <c r="E41" s="178" t="s">
        <v>265</v>
      </c>
      <c r="F41" s="249" t="s">
        <v>348</v>
      </c>
      <c r="G41" s="243"/>
      <c r="H41" s="243"/>
      <c r="I41" s="243"/>
    </row>
    <row r="42" spans="1:9" s="186" customFormat="1" ht="30" customHeight="1">
      <c r="A42" s="237" t="s">
        <v>240</v>
      </c>
      <c r="B42" s="237" t="s">
        <v>259</v>
      </c>
      <c r="C42" s="237" t="s">
        <v>260</v>
      </c>
      <c r="D42" s="237" t="s">
        <v>261</v>
      </c>
      <c r="E42" s="237" t="s">
        <v>262</v>
      </c>
      <c r="F42" s="251" t="s">
        <v>350</v>
      </c>
      <c r="G42" s="239">
        <f>G43+G48</f>
        <v>3084.8</v>
      </c>
      <c r="H42" s="239">
        <f>H43+H48</f>
        <v>0</v>
      </c>
      <c r="I42" s="239">
        <f>I43+I48</f>
        <v>1929</v>
      </c>
    </row>
    <row r="43" spans="1:9" s="184" customFormat="1" ht="64.5" customHeight="1">
      <c r="A43" s="240" t="s">
        <v>240</v>
      </c>
      <c r="B43" s="240" t="s">
        <v>351</v>
      </c>
      <c r="C43" s="240" t="s">
        <v>260</v>
      </c>
      <c r="D43" s="240" t="s">
        <v>261</v>
      </c>
      <c r="E43" s="240" t="s">
        <v>352</v>
      </c>
      <c r="F43" s="250" t="s">
        <v>353</v>
      </c>
      <c r="G43" s="242">
        <f>G44+G45</f>
        <v>3084.8</v>
      </c>
      <c r="H43" s="242">
        <f>H44+H45</f>
        <v>0</v>
      </c>
      <c r="I43" s="242">
        <f>I44+I45</f>
        <v>1929</v>
      </c>
    </row>
    <row r="44" spans="1:9" ht="52.5" customHeight="1">
      <c r="A44" s="178" t="s">
        <v>240</v>
      </c>
      <c r="B44" s="178" t="s">
        <v>354</v>
      </c>
      <c r="C44" s="178" t="s">
        <v>218</v>
      </c>
      <c r="D44" s="178" t="s">
        <v>261</v>
      </c>
      <c r="E44" s="178" t="s">
        <v>352</v>
      </c>
      <c r="F44" s="252" t="s">
        <v>162</v>
      </c>
      <c r="G44" s="243">
        <v>3040</v>
      </c>
      <c r="H44" s="243">
        <v>0</v>
      </c>
      <c r="I44" s="243">
        <v>1800</v>
      </c>
    </row>
    <row r="45" spans="1:9" ht="56.25" customHeight="1">
      <c r="A45" s="178" t="s">
        <v>240</v>
      </c>
      <c r="B45" s="178" t="s">
        <v>355</v>
      </c>
      <c r="C45" s="178" t="s">
        <v>218</v>
      </c>
      <c r="D45" s="178" t="s">
        <v>261</v>
      </c>
      <c r="E45" s="178" t="s">
        <v>352</v>
      </c>
      <c r="F45" s="253" t="s">
        <v>163</v>
      </c>
      <c r="G45" s="243">
        <v>44.8</v>
      </c>
      <c r="H45" s="243">
        <v>0</v>
      </c>
      <c r="I45" s="243">
        <v>129</v>
      </c>
    </row>
    <row r="46" spans="1:9" ht="27.75" customHeight="1" hidden="1">
      <c r="A46" s="178" t="s">
        <v>240</v>
      </c>
      <c r="B46" s="178" t="s">
        <v>164</v>
      </c>
      <c r="C46" s="178" t="s">
        <v>218</v>
      </c>
      <c r="D46" s="178" t="s">
        <v>261</v>
      </c>
      <c r="E46" s="178" t="s">
        <v>352</v>
      </c>
      <c r="F46" s="253" t="s">
        <v>440</v>
      </c>
      <c r="G46" s="243"/>
      <c r="H46" s="243"/>
      <c r="I46" s="243">
        <v>0</v>
      </c>
    </row>
    <row r="47" spans="1:9" ht="28.5" customHeight="1" hidden="1">
      <c r="A47" s="178" t="s">
        <v>240</v>
      </c>
      <c r="B47" s="178" t="s">
        <v>165</v>
      </c>
      <c r="C47" s="178" t="s">
        <v>218</v>
      </c>
      <c r="D47" s="178" t="s">
        <v>261</v>
      </c>
      <c r="E47" s="178" t="s">
        <v>352</v>
      </c>
      <c r="F47" s="253" t="s">
        <v>442</v>
      </c>
      <c r="G47" s="243"/>
      <c r="H47" s="243"/>
      <c r="I47" s="243"/>
    </row>
    <row r="48" spans="1:9" s="184" customFormat="1" ht="54" customHeight="1" hidden="1">
      <c r="A48" s="240" t="s">
        <v>240</v>
      </c>
      <c r="B48" s="240" t="s">
        <v>356</v>
      </c>
      <c r="C48" s="240" t="s">
        <v>218</v>
      </c>
      <c r="D48" s="240" t="s">
        <v>261</v>
      </c>
      <c r="E48" s="240" t="s">
        <v>352</v>
      </c>
      <c r="F48" s="254" t="s">
        <v>444</v>
      </c>
      <c r="G48" s="242"/>
      <c r="H48" s="242"/>
      <c r="I48" s="242">
        <v>0</v>
      </c>
    </row>
    <row r="49" spans="1:9" s="186" customFormat="1" ht="27" customHeight="1">
      <c r="A49" s="237" t="s">
        <v>357</v>
      </c>
      <c r="B49" s="237" t="s">
        <v>259</v>
      </c>
      <c r="C49" s="237" t="s">
        <v>260</v>
      </c>
      <c r="D49" s="237" t="s">
        <v>261</v>
      </c>
      <c r="E49" s="237" t="s">
        <v>262</v>
      </c>
      <c r="F49" s="108" t="s">
        <v>358</v>
      </c>
      <c r="G49" s="239">
        <f>G50</f>
        <v>40</v>
      </c>
      <c r="H49" s="239">
        <f aca="true" t="shared" si="0" ref="H49:I51">H50</f>
        <v>0</v>
      </c>
      <c r="I49" s="239">
        <f t="shared" si="0"/>
        <v>100</v>
      </c>
    </row>
    <row r="50" spans="1:9" s="184" customFormat="1" ht="12.75">
      <c r="A50" s="240" t="s">
        <v>357</v>
      </c>
      <c r="B50" s="240" t="s">
        <v>359</v>
      </c>
      <c r="C50" s="240" t="s">
        <v>260</v>
      </c>
      <c r="D50" s="240" t="s">
        <v>261</v>
      </c>
      <c r="E50" s="240" t="s">
        <v>360</v>
      </c>
      <c r="F50" s="246" t="s">
        <v>361</v>
      </c>
      <c r="G50" s="242">
        <f>G51</f>
        <v>40</v>
      </c>
      <c r="H50" s="242">
        <f t="shared" si="0"/>
        <v>0</v>
      </c>
      <c r="I50" s="242">
        <f t="shared" si="0"/>
        <v>100</v>
      </c>
    </row>
    <row r="51" spans="1:9" ht="12.75">
      <c r="A51" s="178" t="s">
        <v>357</v>
      </c>
      <c r="B51" s="178" t="s">
        <v>362</v>
      </c>
      <c r="C51" s="178" t="s">
        <v>260</v>
      </c>
      <c r="D51" s="178" t="s">
        <v>261</v>
      </c>
      <c r="E51" s="178" t="s">
        <v>360</v>
      </c>
      <c r="F51" s="127" t="s">
        <v>363</v>
      </c>
      <c r="G51" s="243">
        <f>G52</f>
        <v>40</v>
      </c>
      <c r="H51" s="243">
        <f t="shared" si="0"/>
        <v>0</v>
      </c>
      <c r="I51" s="243">
        <f t="shared" si="0"/>
        <v>100</v>
      </c>
    </row>
    <row r="52" spans="1:9" ht="27" customHeight="1">
      <c r="A52" s="178" t="s">
        <v>357</v>
      </c>
      <c r="B52" s="178" t="s">
        <v>364</v>
      </c>
      <c r="C52" s="178" t="s">
        <v>218</v>
      </c>
      <c r="D52" s="178" t="s">
        <v>261</v>
      </c>
      <c r="E52" s="178" t="s">
        <v>360</v>
      </c>
      <c r="F52" s="127" t="s">
        <v>166</v>
      </c>
      <c r="G52" s="243">
        <v>40</v>
      </c>
      <c r="H52" s="243">
        <v>0</v>
      </c>
      <c r="I52" s="243">
        <v>100</v>
      </c>
    </row>
    <row r="53" spans="1:9" ht="18" customHeight="1" hidden="1">
      <c r="A53" s="178" t="s">
        <v>357</v>
      </c>
      <c r="B53" s="178" t="s">
        <v>167</v>
      </c>
      <c r="C53" s="178" t="s">
        <v>218</v>
      </c>
      <c r="D53" s="178" t="s">
        <v>261</v>
      </c>
      <c r="E53" s="178" t="s">
        <v>360</v>
      </c>
      <c r="F53" s="127" t="s">
        <v>0</v>
      </c>
      <c r="G53" s="243"/>
      <c r="H53" s="243"/>
      <c r="I53" s="243">
        <v>0</v>
      </c>
    </row>
    <row r="54" spans="1:9" ht="26.25" customHeight="1">
      <c r="A54" s="237" t="s">
        <v>365</v>
      </c>
      <c r="B54" s="237" t="s">
        <v>259</v>
      </c>
      <c r="C54" s="237" t="s">
        <v>260</v>
      </c>
      <c r="D54" s="237" t="s">
        <v>261</v>
      </c>
      <c r="E54" s="237" t="s">
        <v>262</v>
      </c>
      <c r="F54" s="255" t="s">
        <v>366</v>
      </c>
      <c r="G54" s="239">
        <f>G63+G56</f>
        <v>450</v>
      </c>
      <c r="H54" s="239">
        <f>H63+H56</f>
        <v>0</v>
      </c>
      <c r="I54" s="239">
        <f>I63+I56</f>
        <v>440</v>
      </c>
    </row>
    <row r="55" spans="1:9" ht="27.75" customHeight="1" hidden="1">
      <c r="A55" s="178" t="s">
        <v>365</v>
      </c>
      <c r="B55" s="178" t="s">
        <v>372</v>
      </c>
      <c r="C55" s="178" t="s">
        <v>218</v>
      </c>
      <c r="D55" s="178" t="s">
        <v>261</v>
      </c>
      <c r="E55" s="178" t="s">
        <v>422</v>
      </c>
      <c r="F55" s="227" t="s">
        <v>2</v>
      </c>
      <c r="G55" s="243"/>
      <c r="H55" s="243"/>
      <c r="I55" s="243">
        <v>0</v>
      </c>
    </row>
    <row r="56" spans="1:9" ht="63" customHeight="1" hidden="1">
      <c r="A56" s="178" t="s">
        <v>365</v>
      </c>
      <c r="B56" s="178" t="s">
        <v>421</v>
      </c>
      <c r="C56" s="178" t="s">
        <v>218</v>
      </c>
      <c r="D56" s="178" t="s">
        <v>261</v>
      </c>
      <c r="E56" s="178" t="s">
        <v>422</v>
      </c>
      <c r="F56" s="252" t="s">
        <v>168</v>
      </c>
      <c r="G56" s="243">
        <v>0</v>
      </c>
      <c r="H56" s="243">
        <v>0</v>
      </c>
      <c r="I56" s="243"/>
    </row>
    <row r="57" spans="1:9" ht="69" customHeight="1" hidden="1">
      <c r="A57" s="178" t="s">
        <v>365</v>
      </c>
      <c r="B57" s="178" t="s">
        <v>169</v>
      </c>
      <c r="C57" s="178" t="s">
        <v>218</v>
      </c>
      <c r="D57" s="178" t="s">
        <v>261</v>
      </c>
      <c r="E57" s="178" t="s">
        <v>422</v>
      </c>
      <c r="F57" s="227" t="s">
        <v>9</v>
      </c>
      <c r="G57" s="243"/>
      <c r="H57" s="243"/>
      <c r="I57" s="243">
        <v>0</v>
      </c>
    </row>
    <row r="58" spans="1:9" ht="69" customHeight="1" hidden="1">
      <c r="A58" s="178" t="s">
        <v>365</v>
      </c>
      <c r="B58" s="178" t="s">
        <v>421</v>
      </c>
      <c r="C58" s="178" t="s">
        <v>218</v>
      </c>
      <c r="D58" s="178" t="s">
        <v>261</v>
      </c>
      <c r="E58" s="178" t="s">
        <v>170</v>
      </c>
      <c r="F58" s="227" t="s">
        <v>11</v>
      </c>
      <c r="G58" s="243"/>
      <c r="H58" s="243"/>
      <c r="I58" s="243"/>
    </row>
    <row r="59" spans="1:9" ht="70.5" customHeight="1" hidden="1">
      <c r="A59" s="178" t="s">
        <v>365</v>
      </c>
      <c r="B59" s="178" t="s">
        <v>169</v>
      </c>
      <c r="C59" s="178" t="s">
        <v>218</v>
      </c>
      <c r="D59" s="178" t="s">
        <v>261</v>
      </c>
      <c r="E59" s="178" t="s">
        <v>170</v>
      </c>
      <c r="F59" s="227" t="s">
        <v>11</v>
      </c>
      <c r="G59" s="243"/>
      <c r="H59" s="243"/>
      <c r="I59" s="243">
        <v>0</v>
      </c>
    </row>
    <row r="60" spans="1:9" ht="42.75" customHeight="1" hidden="1">
      <c r="A60" s="178" t="s">
        <v>365</v>
      </c>
      <c r="B60" s="178" t="s">
        <v>171</v>
      </c>
      <c r="C60" s="178" t="s">
        <v>218</v>
      </c>
      <c r="D60" s="178" t="s">
        <v>261</v>
      </c>
      <c r="E60" s="178" t="s">
        <v>422</v>
      </c>
      <c r="F60" s="227" t="s">
        <v>13</v>
      </c>
      <c r="G60" s="243"/>
      <c r="H60" s="243"/>
      <c r="I60" s="243">
        <v>0</v>
      </c>
    </row>
    <row r="61" spans="1:9" ht="40.5" customHeight="1" hidden="1">
      <c r="A61" s="178" t="s">
        <v>365</v>
      </c>
      <c r="B61" s="178" t="s">
        <v>171</v>
      </c>
      <c r="C61" s="178" t="s">
        <v>218</v>
      </c>
      <c r="D61" s="178" t="s">
        <v>261</v>
      </c>
      <c r="E61" s="178" t="s">
        <v>170</v>
      </c>
      <c r="F61" s="227" t="s">
        <v>15</v>
      </c>
      <c r="G61" s="243"/>
      <c r="H61" s="243"/>
      <c r="I61" s="243">
        <v>0</v>
      </c>
    </row>
    <row r="62" spans="1:9" ht="26.25" customHeight="1" hidden="1">
      <c r="A62" s="178" t="s">
        <v>365</v>
      </c>
      <c r="B62" s="178" t="s">
        <v>343</v>
      </c>
      <c r="C62" s="178" t="s">
        <v>218</v>
      </c>
      <c r="D62" s="178" t="s">
        <v>261</v>
      </c>
      <c r="E62" s="178" t="s">
        <v>172</v>
      </c>
      <c r="F62" s="227" t="s">
        <v>17</v>
      </c>
      <c r="G62" s="243"/>
      <c r="H62" s="243"/>
      <c r="I62" s="243">
        <v>0</v>
      </c>
    </row>
    <row r="63" spans="1:9" ht="41.25" customHeight="1">
      <c r="A63" s="178" t="s">
        <v>365</v>
      </c>
      <c r="B63" s="178" t="s">
        <v>338</v>
      </c>
      <c r="C63" s="178" t="s">
        <v>218</v>
      </c>
      <c r="D63" s="178" t="s">
        <v>261</v>
      </c>
      <c r="E63" s="178" t="s">
        <v>367</v>
      </c>
      <c r="F63" s="252" t="s">
        <v>173</v>
      </c>
      <c r="G63" s="243">
        <v>450</v>
      </c>
      <c r="H63" s="243">
        <v>0</v>
      </c>
      <c r="I63" s="243">
        <v>440</v>
      </c>
    </row>
    <row r="64" spans="1:9" s="186" customFormat="1" ht="16.5" customHeight="1">
      <c r="A64" s="237" t="s">
        <v>423</v>
      </c>
      <c r="B64" s="237" t="s">
        <v>259</v>
      </c>
      <c r="C64" s="237" t="s">
        <v>260</v>
      </c>
      <c r="D64" s="237" t="s">
        <v>261</v>
      </c>
      <c r="E64" s="237" t="s">
        <v>262</v>
      </c>
      <c r="F64" s="255" t="s">
        <v>424</v>
      </c>
      <c r="G64" s="239">
        <f>G73</f>
        <v>50</v>
      </c>
      <c r="H64" s="239">
        <f>H73</f>
        <v>0</v>
      </c>
      <c r="I64" s="239">
        <f>I73</f>
        <v>100</v>
      </c>
    </row>
    <row r="65" spans="1:10" s="186" customFormat="1" ht="42.75" customHeight="1" hidden="1">
      <c r="A65" s="178" t="s">
        <v>423</v>
      </c>
      <c r="B65" s="178" t="s">
        <v>174</v>
      </c>
      <c r="C65" s="178" t="s">
        <v>218</v>
      </c>
      <c r="D65" s="178" t="s">
        <v>261</v>
      </c>
      <c r="E65" s="178" t="s">
        <v>425</v>
      </c>
      <c r="F65" s="227" t="s">
        <v>21</v>
      </c>
      <c r="G65" s="243"/>
      <c r="H65" s="243"/>
      <c r="I65" s="243"/>
      <c r="J65" s="176"/>
    </row>
    <row r="66" spans="1:10" s="186" customFormat="1" ht="55.5" customHeight="1" hidden="1">
      <c r="A66" s="178" t="s">
        <v>423</v>
      </c>
      <c r="B66" s="178" t="s">
        <v>175</v>
      </c>
      <c r="C66" s="178" t="s">
        <v>218</v>
      </c>
      <c r="D66" s="178" t="s">
        <v>261</v>
      </c>
      <c r="E66" s="178" t="s">
        <v>425</v>
      </c>
      <c r="F66" s="227" t="s">
        <v>22</v>
      </c>
      <c r="G66" s="243"/>
      <c r="H66" s="243"/>
      <c r="I66" s="243"/>
      <c r="J66" s="176"/>
    </row>
    <row r="67" spans="1:10" s="186" customFormat="1" ht="41.25" customHeight="1" hidden="1">
      <c r="A67" s="178" t="s">
        <v>423</v>
      </c>
      <c r="B67" s="178" t="s">
        <v>176</v>
      </c>
      <c r="C67" s="178" t="s">
        <v>218</v>
      </c>
      <c r="D67" s="178" t="s">
        <v>261</v>
      </c>
      <c r="E67" s="178" t="s">
        <v>425</v>
      </c>
      <c r="F67" s="227" t="s">
        <v>23</v>
      </c>
      <c r="G67" s="243"/>
      <c r="H67" s="243"/>
      <c r="I67" s="243"/>
      <c r="J67" s="176"/>
    </row>
    <row r="68" spans="1:10" s="186" customFormat="1" ht="43.5" customHeight="1" hidden="1">
      <c r="A68" s="178" t="s">
        <v>423</v>
      </c>
      <c r="B68" s="178" t="s">
        <v>177</v>
      </c>
      <c r="C68" s="178" t="s">
        <v>218</v>
      </c>
      <c r="D68" s="178" t="s">
        <v>261</v>
      </c>
      <c r="E68" s="178" t="s">
        <v>425</v>
      </c>
      <c r="F68" s="227" t="s">
        <v>24</v>
      </c>
      <c r="G68" s="243"/>
      <c r="H68" s="243"/>
      <c r="I68" s="243"/>
      <c r="J68" s="176"/>
    </row>
    <row r="69" spans="1:10" s="186" customFormat="1" ht="55.5" customHeight="1" hidden="1">
      <c r="A69" s="178" t="s">
        <v>423</v>
      </c>
      <c r="B69" s="178" t="s">
        <v>178</v>
      </c>
      <c r="C69" s="178" t="s">
        <v>218</v>
      </c>
      <c r="D69" s="178" t="s">
        <v>261</v>
      </c>
      <c r="E69" s="178" t="s">
        <v>425</v>
      </c>
      <c r="F69" s="227" t="s">
        <v>183</v>
      </c>
      <c r="G69" s="243"/>
      <c r="H69" s="243"/>
      <c r="I69" s="243"/>
      <c r="J69" s="176"/>
    </row>
    <row r="70" spans="1:10" s="186" customFormat="1" ht="54" customHeight="1" hidden="1">
      <c r="A70" s="178" t="s">
        <v>423</v>
      </c>
      <c r="B70" s="178" t="s">
        <v>184</v>
      </c>
      <c r="C70" s="178" t="s">
        <v>218</v>
      </c>
      <c r="D70" s="178" t="s">
        <v>261</v>
      </c>
      <c r="E70" s="178" t="s">
        <v>425</v>
      </c>
      <c r="F70" s="227" t="s">
        <v>25</v>
      </c>
      <c r="G70" s="243"/>
      <c r="H70" s="243"/>
      <c r="I70" s="243"/>
      <c r="J70" s="176"/>
    </row>
    <row r="71" spans="1:10" s="186" customFormat="1" ht="69" customHeight="1" hidden="1">
      <c r="A71" s="178" t="s">
        <v>423</v>
      </c>
      <c r="B71" s="178" t="s">
        <v>185</v>
      </c>
      <c r="C71" s="178" t="s">
        <v>218</v>
      </c>
      <c r="D71" s="178" t="s">
        <v>261</v>
      </c>
      <c r="E71" s="178" t="s">
        <v>425</v>
      </c>
      <c r="F71" s="227" t="s">
        <v>27</v>
      </c>
      <c r="G71" s="243"/>
      <c r="H71" s="243"/>
      <c r="I71" s="243"/>
      <c r="J71" s="176"/>
    </row>
    <row r="72" spans="1:10" s="186" customFormat="1" ht="68.25" customHeight="1" hidden="1">
      <c r="A72" s="178" t="s">
        <v>423</v>
      </c>
      <c r="B72" s="178" t="s">
        <v>186</v>
      </c>
      <c r="C72" s="178" t="s">
        <v>209</v>
      </c>
      <c r="D72" s="178" t="s">
        <v>261</v>
      </c>
      <c r="E72" s="178" t="s">
        <v>425</v>
      </c>
      <c r="F72" s="227" t="s">
        <v>27</v>
      </c>
      <c r="G72" s="243"/>
      <c r="H72" s="243"/>
      <c r="I72" s="243"/>
      <c r="J72" s="176"/>
    </row>
    <row r="73" spans="1:9" ht="51.75" customHeight="1">
      <c r="A73" s="240" t="s">
        <v>423</v>
      </c>
      <c r="B73" s="240" t="s">
        <v>530</v>
      </c>
      <c r="C73" s="240" t="s">
        <v>260</v>
      </c>
      <c r="D73" s="240" t="s">
        <v>261</v>
      </c>
      <c r="E73" s="240" t="s">
        <v>425</v>
      </c>
      <c r="F73" s="264" t="s">
        <v>531</v>
      </c>
      <c r="G73" s="242">
        <f>G74</f>
        <v>50</v>
      </c>
      <c r="H73" s="242">
        <f>H74</f>
        <v>0</v>
      </c>
      <c r="I73" s="242">
        <f>I74</f>
        <v>100</v>
      </c>
    </row>
    <row r="74" spans="1:9" ht="51.75" customHeight="1">
      <c r="A74" s="178" t="s">
        <v>423</v>
      </c>
      <c r="B74" s="178" t="s">
        <v>530</v>
      </c>
      <c r="C74" s="178" t="s">
        <v>218</v>
      </c>
      <c r="D74" s="178" t="s">
        <v>261</v>
      </c>
      <c r="E74" s="178" t="s">
        <v>425</v>
      </c>
      <c r="F74" s="227" t="s">
        <v>532</v>
      </c>
      <c r="G74" s="243">
        <v>50</v>
      </c>
      <c r="H74" s="243">
        <v>0</v>
      </c>
      <c r="I74" s="243">
        <v>100</v>
      </c>
    </row>
    <row r="75" spans="1:9" s="186" customFormat="1" ht="12.75" hidden="1">
      <c r="A75" s="237" t="s">
        <v>368</v>
      </c>
      <c r="B75" s="237" t="s">
        <v>259</v>
      </c>
      <c r="C75" s="237" t="s">
        <v>218</v>
      </c>
      <c r="D75" s="237" t="s">
        <v>261</v>
      </c>
      <c r="E75" s="237" t="s">
        <v>262</v>
      </c>
      <c r="F75" s="255" t="s">
        <v>369</v>
      </c>
      <c r="G75" s="239">
        <f>G76+G78</f>
        <v>0</v>
      </c>
      <c r="H75" s="239">
        <f>H76+H78</f>
        <v>0</v>
      </c>
      <c r="I75" s="239">
        <f>I76+I78</f>
        <v>0</v>
      </c>
    </row>
    <row r="76" spans="1:9" ht="12.75" hidden="1">
      <c r="A76" s="240" t="s">
        <v>368</v>
      </c>
      <c r="B76" s="240" t="s">
        <v>359</v>
      </c>
      <c r="C76" s="240" t="s">
        <v>218</v>
      </c>
      <c r="D76" s="240" t="s">
        <v>261</v>
      </c>
      <c r="E76" s="240" t="s">
        <v>370</v>
      </c>
      <c r="F76" s="254" t="s">
        <v>371</v>
      </c>
      <c r="G76" s="242">
        <f>G77</f>
        <v>0</v>
      </c>
      <c r="H76" s="242">
        <f>H77</f>
        <v>0</v>
      </c>
      <c r="I76" s="242">
        <f>I77</f>
        <v>0</v>
      </c>
    </row>
    <row r="77" spans="1:9" ht="24" customHeight="1" hidden="1">
      <c r="A77" s="178" t="s">
        <v>368</v>
      </c>
      <c r="B77" s="178" t="s">
        <v>372</v>
      </c>
      <c r="C77" s="178" t="s">
        <v>218</v>
      </c>
      <c r="D77" s="178" t="s">
        <v>261</v>
      </c>
      <c r="E77" s="178" t="s">
        <v>370</v>
      </c>
      <c r="F77" s="252" t="s">
        <v>29</v>
      </c>
      <c r="G77" s="243"/>
      <c r="H77" s="243"/>
      <c r="I77" s="243"/>
    </row>
    <row r="78" spans="1:9" ht="12.75" customHeight="1" hidden="1">
      <c r="A78" s="178" t="s">
        <v>368</v>
      </c>
      <c r="B78" s="178" t="s">
        <v>373</v>
      </c>
      <c r="C78" s="178" t="s">
        <v>218</v>
      </c>
      <c r="D78" s="178" t="s">
        <v>261</v>
      </c>
      <c r="E78" s="178" t="s">
        <v>370</v>
      </c>
      <c r="F78" s="252" t="s">
        <v>187</v>
      </c>
      <c r="G78" s="243"/>
      <c r="H78" s="243"/>
      <c r="I78" s="243"/>
    </row>
    <row r="79" spans="1:9" s="186" customFormat="1" ht="14.25" customHeight="1">
      <c r="A79" s="544" t="s">
        <v>374</v>
      </c>
      <c r="B79" s="545"/>
      <c r="C79" s="545"/>
      <c r="D79" s="545"/>
      <c r="E79" s="545"/>
      <c r="F79" s="546"/>
      <c r="G79" s="256" t="e">
        <f>G11+G17+G30+G34+G42+G49+G54+G64+G75</f>
        <v>#REF!</v>
      </c>
      <c r="H79" s="256" t="e">
        <f>H11+H17+H30+H34+H42+H49+H54+H64+H75</f>
        <v>#REF!</v>
      </c>
      <c r="I79" s="256">
        <f>I11+I17+I30+I34+I42+I49+I54+I64+I75</f>
        <v>21732.440000000002</v>
      </c>
    </row>
    <row r="80" spans="1:9" s="186" customFormat="1" ht="12.75">
      <c r="A80" s="547" t="s">
        <v>375</v>
      </c>
      <c r="B80" s="547"/>
      <c r="C80" s="547"/>
      <c r="D80" s="547"/>
      <c r="E80" s="547"/>
      <c r="F80" s="547"/>
      <c r="G80" s="257" t="e">
        <f>G81+G86+G103+G111+G119</f>
        <v>#REF!</v>
      </c>
      <c r="H80" s="257" t="e">
        <f>H81+H86+H103+H111+H119</f>
        <v>#REF!</v>
      </c>
      <c r="I80" s="291">
        <f>I81+I86+I103+I111</f>
        <v>93003.09999999999</v>
      </c>
    </row>
    <row r="81" spans="1:9" s="186" customFormat="1" ht="12.75">
      <c r="A81" s="258" t="s">
        <v>376</v>
      </c>
      <c r="B81" s="258" t="s">
        <v>121</v>
      </c>
      <c r="C81" s="258" t="s">
        <v>260</v>
      </c>
      <c r="D81" s="258" t="s">
        <v>261</v>
      </c>
      <c r="E81" s="258" t="s">
        <v>262</v>
      </c>
      <c r="F81" s="259" t="s">
        <v>122</v>
      </c>
      <c r="G81" s="257">
        <f>G82+G83</f>
        <v>1959</v>
      </c>
      <c r="H81" s="257">
        <f>H82+H83</f>
        <v>-1</v>
      </c>
      <c r="I81" s="257">
        <f>I82+I83+I85+I84</f>
        <v>6395.2</v>
      </c>
    </row>
    <row r="82" spans="1:9" ht="25.5">
      <c r="A82" s="178" t="s">
        <v>376</v>
      </c>
      <c r="B82" s="178" t="s">
        <v>127</v>
      </c>
      <c r="C82" s="178" t="s">
        <v>218</v>
      </c>
      <c r="D82" s="178" t="s">
        <v>261</v>
      </c>
      <c r="E82" s="178" t="s">
        <v>482</v>
      </c>
      <c r="F82" s="227" t="s">
        <v>614</v>
      </c>
      <c r="G82" s="260">
        <v>946</v>
      </c>
      <c r="H82" s="260">
        <v>1012</v>
      </c>
      <c r="I82" s="260">
        <v>5104.2</v>
      </c>
    </row>
    <row r="83" spans="1:9" ht="25.5">
      <c r="A83" s="178" t="s">
        <v>376</v>
      </c>
      <c r="B83" s="178" t="s">
        <v>273</v>
      </c>
      <c r="C83" s="178" t="s">
        <v>218</v>
      </c>
      <c r="D83" s="178" t="s">
        <v>261</v>
      </c>
      <c r="E83" s="178" t="s">
        <v>482</v>
      </c>
      <c r="F83" s="227" t="s">
        <v>32</v>
      </c>
      <c r="G83" s="260">
        <v>1013</v>
      </c>
      <c r="H83" s="260">
        <v>-1013</v>
      </c>
      <c r="I83" s="260">
        <v>1291</v>
      </c>
    </row>
    <row r="84" spans="1:9" ht="25.5" hidden="1">
      <c r="A84" s="178" t="s">
        <v>376</v>
      </c>
      <c r="B84" s="178" t="s">
        <v>516</v>
      </c>
      <c r="C84" s="178" t="s">
        <v>218</v>
      </c>
      <c r="D84" s="178" t="s">
        <v>261</v>
      </c>
      <c r="E84" s="178" t="s">
        <v>482</v>
      </c>
      <c r="F84" s="224" t="s">
        <v>517</v>
      </c>
      <c r="G84" s="260"/>
      <c r="H84" s="260"/>
      <c r="I84" s="260"/>
    </row>
    <row r="85" spans="1:9" ht="12.75" hidden="1">
      <c r="A85" s="178" t="s">
        <v>376</v>
      </c>
      <c r="B85" s="178" t="s">
        <v>518</v>
      </c>
      <c r="C85" s="178" t="s">
        <v>218</v>
      </c>
      <c r="D85" s="178" t="s">
        <v>261</v>
      </c>
      <c r="E85" s="178" t="s">
        <v>482</v>
      </c>
      <c r="F85" s="227" t="s">
        <v>33</v>
      </c>
      <c r="G85" s="260"/>
      <c r="H85" s="260"/>
      <c r="I85" s="260"/>
    </row>
    <row r="86" spans="1:9" s="186" customFormat="1" ht="25.5">
      <c r="A86" s="237" t="s">
        <v>376</v>
      </c>
      <c r="B86" s="237" t="s">
        <v>519</v>
      </c>
      <c r="C86" s="237" t="s">
        <v>260</v>
      </c>
      <c r="D86" s="237" t="s">
        <v>415</v>
      </c>
      <c r="E86" s="237" t="s">
        <v>482</v>
      </c>
      <c r="F86" s="261" t="s">
        <v>520</v>
      </c>
      <c r="G86" s="257">
        <f>G99+G87+G91</f>
        <v>0</v>
      </c>
      <c r="H86" s="257">
        <f>H99+H87+H91</f>
        <v>0</v>
      </c>
      <c r="I86" s="292">
        <f>I87+I90+I95+I101+I93+I99</f>
        <v>86168.29999999999</v>
      </c>
    </row>
    <row r="87" spans="1:9" s="186" customFormat="1" ht="64.5" customHeight="1">
      <c r="A87" s="240" t="s">
        <v>376</v>
      </c>
      <c r="B87" s="240" t="s">
        <v>519</v>
      </c>
      <c r="C87" s="240" t="s">
        <v>260</v>
      </c>
      <c r="D87" s="240" t="s">
        <v>261</v>
      </c>
      <c r="E87" s="240" t="s">
        <v>482</v>
      </c>
      <c r="F87" s="289" t="s">
        <v>578</v>
      </c>
      <c r="G87" s="262">
        <f>G88</f>
        <v>0</v>
      </c>
      <c r="H87" s="262">
        <f>H88</f>
        <v>0</v>
      </c>
      <c r="I87" s="262">
        <f>I88+I89</f>
        <v>84886.09999999999</v>
      </c>
    </row>
    <row r="88" spans="1:9" s="186" customFormat="1" ht="81" customHeight="1">
      <c r="A88" s="178" t="s">
        <v>376</v>
      </c>
      <c r="B88" s="178" t="s">
        <v>525</v>
      </c>
      <c r="C88" s="178" t="s">
        <v>218</v>
      </c>
      <c r="D88" s="178" t="s">
        <v>261</v>
      </c>
      <c r="E88" s="178" t="s">
        <v>482</v>
      </c>
      <c r="F88" s="284" t="s">
        <v>495</v>
      </c>
      <c r="G88" s="260"/>
      <c r="H88" s="260"/>
      <c r="I88" s="260">
        <f>69931.7+14248</f>
        <v>84179.7</v>
      </c>
    </row>
    <row r="89" spans="1:9" s="186" customFormat="1" ht="69.75" customHeight="1">
      <c r="A89" s="178" t="s">
        <v>376</v>
      </c>
      <c r="B89" s="178" t="s">
        <v>577</v>
      </c>
      <c r="C89" s="178" t="s">
        <v>218</v>
      </c>
      <c r="D89" s="178" t="s">
        <v>261</v>
      </c>
      <c r="E89" s="178" t="s">
        <v>482</v>
      </c>
      <c r="F89" s="283" t="s">
        <v>576</v>
      </c>
      <c r="G89" s="260"/>
      <c r="H89" s="260"/>
      <c r="I89" s="260">
        <v>706.4</v>
      </c>
    </row>
    <row r="90" spans="1:9" s="186" customFormat="1" ht="30" customHeight="1">
      <c r="A90" s="178" t="s">
        <v>376</v>
      </c>
      <c r="B90" s="178" t="s">
        <v>271</v>
      </c>
      <c r="C90" s="178" t="s">
        <v>260</v>
      </c>
      <c r="D90" s="178" t="s">
        <v>261</v>
      </c>
      <c r="E90" s="178" t="s">
        <v>482</v>
      </c>
      <c r="F90" s="270" t="s">
        <v>272</v>
      </c>
      <c r="G90" s="260"/>
      <c r="H90" s="260"/>
      <c r="I90" s="293">
        <f>I91+I92</f>
        <v>1282.2</v>
      </c>
    </row>
    <row r="91" spans="1:9" s="186" customFormat="1" ht="25.5" customHeight="1">
      <c r="A91" s="178" t="s">
        <v>376</v>
      </c>
      <c r="B91" s="178" t="s">
        <v>271</v>
      </c>
      <c r="C91" s="178" t="s">
        <v>218</v>
      </c>
      <c r="D91" s="178" t="s">
        <v>261</v>
      </c>
      <c r="E91" s="178" t="s">
        <v>482</v>
      </c>
      <c r="F91" s="263" t="s">
        <v>588</v>
      </c>
      <c r="G91" s="260"/>
      <c r="H91" s="260"/>
      <c r="I91" s="293">
        <v>1269.4</v>
      </c>
    </row>
    <row r="92" spans="1:9" s="186" customFormat="1" ht="25.5" customHeight="1">
      <c r="A92" s="178" t="s">
        <v>376</v>
      </c>
      <c r="B92" s="178" t="s">
        <v>271</v>
      </c>
      <c r="C92" s="178" t="s">
        <v>218</v>
      </c>
      <c r="D92" s="178" t="s">
        <v>261</v>
      </c>
      <c r="E92" s="178" t="s">
        <v>482</v>
      </c>
      <c r="F92" s="263" t="s">
        <v>589</v>
      </c>
      <c r="G92" s="260"/>
      <c r="H92" s="260"/>
      <c r="I92" s="293">
        <v>12.8</v>
      </c>
    </row>
    <row r="93" spans="1:9" s="186" customFormat="1" ht="39" customHeight="1" hidden="1">
      <c r="A93" s="178" t="s">
        <v>376</v>
      </c>
      <c r="B93" s="178" t="s">
        <v>521</v>
      </c>
      <c r="C93" s="178" t="s">
        <v>260</v>
      </c>
      <c r="D93" s="178" t="s">
        <v>261</v>
      </c>
      <c r="E93" s="178" t="s">
        <v>482</v>
      </c>
      <c r="F93" s="294" t="s">
        <v>522</v>
      </c>
      <c r="G93" s="260"/>
      <c r="H93" s="260"/>
      <c r="I93" s="293">
        <f>I94</f>
        <v>0</v>
      </c>
    </row>
    <row r="94" spans="1:9" s="186" customFormat="1" ht="36.75" customHeight="1" hidden="1">
      <c r="A94" s="178" t="s">
        <v>376</v>
      </c>
      <c r="B94" s="178" t="s">
        <v>521</v>
      </c>
      <c r="C94" s="178" t="s">
        <v>218</v>
      </c>
      <c r="D94" s="178" t="s">
        <v>261</v>
      </c>
      <c r="E94" s="178" t="s">
        <v>482</v>
      </c>
      <c r="F94" s="285" t="s">
        <v>497</v>
      </c>
      <c r="G94" s="260"/>
      <c r="H94" s="260"/>
      <c r="I94" s="293"/>
    </row>
    <row r="95" spans="1:9" s="186" customFormat="1" ht="38.25" customHeight="1" hidden="1">
      <c r="A95" s="178" t="s">
        <v>376</v>
      </c>
      <c r="B95" s="240" t="s">
        <v>523</v>
      </c>
      <c r="C95" s="178" t="s">
        <v>260</v>
      </c>
      <c r="D95" s="178" t="s">
        <v>261</v>
      </c>
      <c r="E95" s="178" t="s">
        <v>482</v>
      </c>
      <c r="F95" s="289" t="s">
        <v>524</v>
      </c>
      <c r="G95" s="260"/>
      <c r="H95" s="260"/>
      <c r="I95" s="260">
        <f>I96</f>
        <v>0</v>
      </c>
    </row>
    <row r="96" spans="1:9" s="186" customFormat="1" ht="45" customHeight="1" hidden="1">
      <c r="A96" s="178" t="s">
        <v>376</v>
      </c>
      <c r="B96" s="178" t="s">
        <v>523</v>
      </c>
      <c r="C96" s="178" t="s">
        <v>218</v>
      </c>
      <c r="D96" s="178" t="s">
        <v>261</v>
      </c>
      <c r="E96" s="178" t="s">
        <v>482</v>
      </c>
      <c r="F96" s="283" t="s">
        <v>493</v>
      </c>
      <c r="G96" s="260"/>
      <c r="H96" s="260"/>
      <c r="I96" s="260"/>
    </row>
    <row r="97" spans="1:9" s="186" customFormat="1" ht="12.75" hidden="1">
      <c r="A97" s="178"/>
      <c r="B97" s="178"/>
      <c r="C97" s="178"/>
      <c r="D97" s="178"/>
      <c r="E97" s="178"/>
      <c r="F97" s="227"/>
      <c r="G97" s="260"/>
      <c r="H97" s="260"/>
      <c r="I97" s="260"/>
    </row>
    <row r="98" spans="1:9" s="186" customFormat="1" ht="69.75" customHeight="1" hidden="1">
      <c r="A98" s="178"/>
      <c r="B98" s="178"/>
      <c r="C98" s="178"/>
      <c r="D98" s="178"/>
      <c r="E98" s="178"/>
      <c r="F98" s="227"/>
      <c r="G98" s="260"/>
      <c r="H98" s="260"/>
      <c r="I98" s="260"/>
    </row>
    <row r="99" spans="1:9" s="186" customFormat="1" ht="72" hidden="1">
      <c r="A99" s="295" t="s">
        <v>376</v>
      </c>
      <c r="B99" s="295" t="s">
        <v>525</v>
      </c>
      <c r="C99" s="295" t="s">
        <v>260</v>
      </c>
      <c r="D99" s="295" t="s">
        <v>261</v>
      </c>
      <c r="E99" s="295" t="s">
        <v>482</v>
      </c>
      <c r="F99" s="284" t="s">
        <v>526</v>
      </c>
      <c r="G99" s="260">
        <f>G100</f>
        <v>0</v>
      </c>
      <c r="H99" s="260">
        <f>H100</f>
        <v>0</v>
      </c>
      <c r="I99" s="260">
        <f>I100</f>
        <v>0</v>
      </c>
    </row>
    <row r="100" spans="1:9" s="186" customFormat="1" ht="72" hidden="1">
      <c r="A100" s="295" t="s">
        <v>376</v>
      </c>
      <c r="B100" s="295" t="s">
        <v>525</v>
      </c>
      <c r="C100" s="295" t="s">
        <v>218</v>
      </c>
      <c r="D100" s="295" t="s">
        <v>261</v>
      </c>
      <c r="E100" s="295" t="s">
        <v>482</v>
      </c>
      <c r="F100" s="284" t="s">
        <v>495</v>
      </c>
      <c r="G100" s="260"/>
      <c r="H100" s="260"/>
      <c r="I100" s="260"/>
    </row>
    <row r="101" spans="1:9" s="186" customFormat="1" ht="78" customHeight="1" hidden="1">
      <c r="A101" s="178" t="s">
        <v>376</v>
      </c>
      <c r="B101" s="178" t="s">
        <v>525</v>
      </c>
      <c r="C101" s="178" t="s">
        <v>260</v>
      </c>
      <c r="D101" s="178" t="s">
        <v>261</v>
      </c>
      <c r="E101" s="178" t="s">
        <v>482</v>
      </c>
      <c r="F101" s="284" t="s">
        <v>526</v>
      </c>
      <c r="G101" s="243"/>
      <c r="H101" s="243"/>
      <c r="I101" s="243">
        <f>I102</f>
        <v>0</v>
      </c>
    </row>
    <row r="102" spans="1:9" s="186" customFormat="1" ht="84.75" customHeight="1" hidden="1">
      <c r="A102" s="178" t="s">
        <v>376</v>
      </c>
      <c r="B102" s="178" t="s">
        <v>525</v>
      </c>
      <c r="C102" s="178" t="s">
        <v>218</v>
      </c>
      <c r="D102" s="178" t="s">
        <v>261</v>
      </c>
      <c r="E102" s="178" t="s">
        <v>482</v>
      </c>
      <c r="F102" s="284" t="s">
        <v>495</v>
      </c>
      <c r="G102" s="243"/>
      <c r="H102" s="243"/>
      <c r="I102" s="243"/>
    </row>
    <row r="103" spans="1:9" s="186" customFormat="1" ht="17.25" customHeight="1">
      <c r="A103" s="237" t="s">
        <v>376</v>
      </c>
      <c r="B103" s="237" t="s">
        <v>123</v>
      </c>
      <c r="C103" s="237" t="s">
        <v>260</v>
      </c>
      <c r="D103" s="237" t="s">
        <v>261</v>
      </c>
      <c r="E103" s="237" t="s">
        <v>482</v>
      </c>
      <c r="F103" s="261" t="s">
        <v>19</v>
      </c>
      <c r="G103" s="257" t="e">
        <f>G109+#REF!+#REF!</f>
        <v>#REF!</v>
      </c>
      <c r="H103" s="257" t="e">
        <f>H109+#REF!+#REF!</f>
        <v>#REF!</v>
      </c>
      <c r="I103" s="257">
        <f>I104+I108+I109</f>
        <v>439.6</v>
      </c>
    </row>
    <row r="104" spans="1:9" s="184" customFormat="1" ht="30" customHeight="1">
      <c r="A104" s="240" t="s">
        <v>376</v>
      </c>
      <c r="B104" s="240" t="s">
        <v>124</v>
      </c>
      <c r="C104" s="240" t="s">
        <v>260</v>
      </c>
      <c r="D104" s="240" t="s">
        <v>261</v>
      </c>
      <c r="E104" s="240" t="s">
        <v>482</v>
      </c>
      <c r="F104" s="264" t="s">
        <v>20</v>
      </c>
      <c r="G104" s="242"/>
      <c r="H104" s="242"/>
      <c r="I104" s="242">
        <f>I105</f>
        <v>10.600000000000001</v>
      </c>
    </row>
    <row r="105" spans="1:9" ht="28.5" customHeight="1">
      <c r="A105" s="178" t="s">
        <v>376</v>
      </c>
      <c r="B105" s="178" t="s">
        <v>124</v>
      </c>
      <c r="C105" s="178" t="s">
        <v>218</v>
      </c>
      <c r="D105" s="178" t="s">
        <v>261</v>
      </c>
      <c r="E105" s="178" t="s">
        <v>482</v>
      </c>
      <c r="F105" s="227" t="s">
        <v>98</v>
      </c>
      <c r="G105" s="265">
        <f>G106+G107</f>
        <v>3.2</v>
      </c>
      <c r="H105" s="265">
        <v>0</v>
      </c>
      <c r="I105" s="243">
        <f>I106+I107</f>
        <v>10.600000000000001</v>
      </c>
    </row>
    <row r="106" spans="1:9" ht="31.5" customHeight="1">
      <c r="A106" s="178" t="s">
        <v>376</v>
      </c>
      <c r="B106" s="178" t="s">
        <v>124</v>
      </c>
      <c r="C106" s="178" t="s">
        <v>218</v>
      </c>
      <c r="D106" s="178" t="s">
        <v>261</v>
      </c>
      <c r="E106" s="178" t="s">
        <v>482</v>
      </c>
      <c r="F106" s="266" t="s">
        <v>378</v>
      </c>
      <c r="G106" s="243">
        <v>1</v>
      </c>
      <c r="H106" s="243">
        <v>1</v>
      </c>
      <c r="I106" s="243">
        <f>1+2.2</f>
        <v>3.2</v>
      </c>
    </row>
    <row r="107" spans="1:9" ht="53.25" customHeight="1">
      <c r="A107" s="178" t="s">
        <v>376</v>
      </c>
      <c r="B107" s="178" t="s">
        <v>124</v>
      </c>
      <c r="C107" s="178" t="s">
        <v>218</v>
      </c>
      <c r="D107" s="178" t="s">
        <v>261</v>
      </c>
      <c r="E107" s="178" t="s">
        <v>482</v>
      </c>
      <c r="F107" s="266" t="s">
        <v>386</v>
      </c>
      <c r="G107" s="243">
        <v>2.2</v>
      </c>
      <c r="H107" s="243">
        <v>2.2</v>
      </c>
      <c r="I107" s="243">
        <v>7.4</v>
      </c>
    </row>
    <row r="108" spans="1:9" s="184" customFormat="1" ht="30" customHeight="1">
      <c r="A108" s="178" t="s">
        <v>376</v>
      </c>
      <c r="B108" s="178" t="s">
        <v>125</v>
      </c>
      <c r="C108" s="178" t="s">
        <v>218</v>
      </c>
      <c r="D108" s="178" t="s">
        <v>261</v>
      </c>
      <c r="E108" s="178" t="s">
        <v>482</v>
      </c>
      <c r="F108" s="227" t="s">
        <v>61</v>
      </c>
      <c r="G108" s="242">
        <v>243.6</v>
      </c>
      <c r="H108" s="242">
        <v>0</v>
      </c>
      <c r="I108" s="243">
        <v>354.9</v>
      </c>
    </row>
    <row r="109" spans="1:9" s="184" customFormat="1" ht="26.25" customHeight="1">
      <c r="A109" s="178" t="s">
        <v>376</v>
      </c>
      <c r="B109" s="178" t="s">
        <v>126</v>
      </c>
      <c r="C109" s="178" t="s">
        <v>218</v>
      </c>
      <c r="D109" s="178" t="s">
        <v>261</v>
      </c>
      <c r="E109" s="178" t="s">
        <v>482</v>
      </c>
      <c r="F109" s="227" t="s">
        <v>60</v>
      </c>
      <c r="G109" s="242">
        <v>70</v>
      </c>
      <c r="H109" s="242">
        <v>0</v>
      </c>
      <c r="I109" s="243">
        <f>61.8+12.3</f>
        <v>74.1</v>
      </c>
    </row>
    <row r="110" spans="1:9" ht="15" customHeight="1" hidden="1">
      <c r="A110" s="178" t="s">
        <v>376</v>
      </c>
      <c r="B110" s="178" t="s">
        <v>189</v>
      </c>
      <c r="C110" s="178" t="s">
        <v>218</v>
      </c>
      <c r="D110" s="178" t="s">
        <v>261</v>
      </c>
      <c r="E110" s="178" t="s">
        <v>377</v>
      </c>
      <c r="F110" s="227" t="s">
        <v>65</v>
      </c>
      <c r="G110" s="243"/>
      <c r="H110" s="243"/>
      <c r="I110" s="243"/>
    </row>
    <row r="111" spans="1:9" ht="12.75" customHeight="1" hidden="1">
      <c r="A111" s="237" t="s">
        <v>376</v>
      </c>
      <c r="B111" s="237" t="s">
        <v>527</v>
      </c>
      <c r="C111" s="237" t="s">
        <v>260</v>
      </c>
      <c r="D111" s="237" t="s">
        <v>261</v>
      </c>
      <c r="E111" s="237" t="s">
        <v>262</v>
      </c>
      <c r="F111" s="267" t="s">
        <v>414</v>
      </c>
      <c r="G111" s="239">
        <f>G113+G117</f>
        <v>0</v>
      </c>
      <c r="H111" s="239">
        <f>H113+H117</f>
        <v>0</v>
      </c>
      <c r="I111" s="239">
        <f>I113+I117</f>
        <v>0</v>
      </c>
    </row>
    <row r="112" spans="1:9" ht="54.75" customHeight="1" hidden="1">
      <c r="A112" s="178" t="s">
        <v>376</v>
      </c>
      <c r="B112" s="178" t="s">
        <v>190</v>
      </c>
      <c r="C112" s="178" t="s">
        <v>218</v>
      </c>
      <c r="D112" s="178" t="s">
        <v>261</v>
      </c>
      <c r="E112" s="178" t="s">
        <v>377</v>
      </c>
      <c r="F112" s="227" t="s">
        <v>66</v>
      </c>
      <c r="G112" s="243"/>
      <c r="H112" s="243"/>
      <c r="I112" s="243"/>
    </row>
    <row r="113" spans="1:9" s="186" customFormat="1" ht="38.25" hidden="1">
      <c r="A113" s="178" t="s">
        <v>376</v>
      </c>
      <c r="B113" s="178" t="s">
        <v>387</v>
      </c>
      <c r="C113" s="178" t="s">
        <v>218</v>
      </c>
      <c r="D113" s="178" t="s">
        <v>261</v>
      </c>
      <c r="E113" s="178" t="s">
        <v>377</v>
      </c>
      <c r="F113" s="227" t="s">
        <v>67</v>
      </c>
      <c r="G113" s="243"/>
      <c r="H113" s="243"/>
      <c r="I113" s="243"/>
    </row>
    <row r="114" spans="1:9" s="186" customFormat="1" ht="51" hidden="1">
      <c r="A114" s="178" t="s">
        <v>376</v>
      </c>
      <c r="B114" s="178" t="s">
        <v>191</v>
      </c>
      <c r="C114" s="178" t="s">
        <v>218</v>
      </c>
      <c r="D114" s="178" t="s">
        <v>261</v>
      </c>
      <c r="E114" s="178" t="s">
        <v>377</v>
      </c>
      <c r="F114" s="227" t="s">
        <v>69</v>
      </c>
      <c r="G114" s="243"/>
      <c r="H114" s="243"/>
      <c r="I114" s="243"/>
    </row>
    <row r="115" spans="1:9" s="186" customFormat="1" ht="38.25" hidden="1">
      <c r="A115" s="178" t="s">
        <v>376</v>
      </c>
      <c r="B115" s="178" t="s">
        <v>192</v>
      </c>
      <c r="C115" s="178" t="s">
        <v>218</v>
      </c>
      <c r="D115" s="178" t="s">
        <v>261</v>
      </c>
      <c r="E115" s="178" t="s">
        <v>377</v>
      </c>
      <c r="F115" s="227" t="s">
        <v>70</v>
      </c>
      <c r="G115" s="243"/>
      <c r="H115" s="243"/>
      <c r="I115" s="243"/>
    </row>
    <row r="116" spans="1:9" s="186" customFormat="1" ht="51" hidden="1">
      <c r="A116" s="178" t="s">
        <v>376</v>
      </c>
      <c r="B116" s="178" t="s">
        <v>349</v>
      </c>
      <c r="C116" s="178" t="s">
        <v>218</v>
      </c>
      <c r="D116" s="178" t="s">
        <v>261</v>
      </c>
      <c r="E116" s="178" t="s">
        <v>377</v>
      </c>
      <c r="F116" s="227" t="s">
        <v>72</v>
      </c>
      <c r="G116" s="243"/>
      <c r="H116" s="243"/>
      <c r="I116" s="243"/>
    </row>
    <row r="117" spans="1:9" s="186" customFormat="1" ht="31.5" customHeight="1" hidden="1">
      <c r="A117" s="178" t="s">
        <v>376</v>
      </c>
      <c r="B117" s="268" t="s">
        <v>528</v>
      </c>
      <c r="C117" s="178" t="s">
        <v>218</v>
      </c>
      <c r="D117" s="178" t="s">
        <v>261</v>
      </c>
      <c r="E117" s="178" t="s">
        <v>482</v>
      </c>
      <c r="F117" s="227" t="s">
        <v>73</v>
      </c>
      <c r="G117" s="243"/>
      <c r="H117" s="243"/>
      <c r="I117" s="243"/>
    </row>
    <row r="118" spans="1:9" s="186" customFormat="1" ht="31.5" customHeight="1" hidden="1">
      <c r="A118" s="178" t="s">
        <v>376</v>
      </c>
      <c r="B118" s="268" t="s">
        <v>193</v>
      </c>
      <c r="C118" s="178" t="s">
        <v>218</v>
      </c>
      <c r="D118" s="178" t="s">
        <v>261</v>
      </c>
      <c r="E118" s="178" t="s">
        <v>377</v>
      </c>
      <c r="F118" s="269" t="s">
        <v>74</v>
      </c>
      <c r="G118" s="243"/>
      <c r="H118" s="243"/>
      <c r="I118" s="243"/>
    </row>
    <row r="119" spans="1:9" s="186" customFormat="1" ht="39" customHeight="1" hidden="1">
      <c r="A119" s="237" t="s">
        <v>194</v>
      </c>
      <c r="B119" s="237" t="s">
        <v>259</v>
      </c>
      <c r="C119" s="237" t="s">
        <v>218</v>
      </c>
      <c r="D119" s="237" t="s">
        <v>261</v>
      </c>
      <c r="E119" s="237" t="s">
        <v>262</v>
      </c>
      <c r="F119" s="267" t="s">
        <v>389</v>
      </c>
      <c r="G119" s="239">
        <f>G120</f>
        <v>0</v>
      </c>
      <c r="H119" s="239">
        <f>H120</f>
        <v>0</v>
      </c>
      <c r="I119" s="239">
        <f>I120</f>
        <v>0</v>
      </c>
    </row>
    <row r="120" spans="1:9" s="186" customFormat="1" ht="70.5" customHeight="1" hidden="1">
      <c r="A120" s="178" t="s">
        <v>194</v>
      </c>
      <c r="B120" s="178" t="s">
        <v>351</v>
      </c>
      <c r="C120" s="178" t="s">
        <v>218</v>
      </c>
      <c r="D120" s="178" t="s">
        <v>261</v>
      </c>
      <c r="E120" s="178" t="s">
        <v>370</v>
      </c>
      <c r="F120" s="227" t="s">
        <v>160</v>
      </c>
      <c r="G120" s="243">
        <v>0</v>
      </c>
      <c r="H120" s="243">
        <v>0</v>
      </c>
      <c r="I120" s="243">
        <v>0</v>
      </c>
    </row>
    <row r="121" spans="1:9" s="186" customFormat="1" ht="39" customHeight="1" hidden="1">
      <c r="A121" s="178" t="s">
        <v>388</v>
      </c>
      <c r="B121" s="178" t="s">
        <v>351</v>
      </c>
      <c r="C121" s="178" t="s">
        <v>218</v>
      </c>
      <c r="D121" s="178" t="s">
        <v>261</v>
      </c>
      <c r="E121" s="178" t="s">
        <v>377</v>
      </c>
      <c r="F121" s="227" t="s">
        <v>161</v>
      </c>
      <c r="G121" s="243"/>
      <c r="H121" s="243"/>
      <c r="I121" s="243"/>
    </row>
    <row r="122" spans="1:9" ht="12.75">
      <c r="A122" s="237"/>
      <c r="B122" s="237"/>
      <c r="C122" s="237"/>
      <c r="D122" s="237"/>
      <c r="E122" s="237"/>
      <c r="F122" s="238" t="s">
        <v>390</v>
      </c>
      <c r="G122" s="239" t="e">
        <f>G79+G80</f>
        <v>#REF!</v>
      </c>
      <c r="H122" s="239" t="e">
        <f>H79+H80</f>
        <v>#REF!</v>
      </c>
      <c r="I122" s="393">
        <f>I79+I80</f>
        <v>114735.54</v>
      </c>
    </row>
    <row r="123" spans="1:6" ht="12.75">
      <c r="A123" s="186"/>
      <c r="B123" s="186"/>
      <c r="C123" s="186"/>
      <c r="D123" s="186"/>
      <c r="E123" s="186"/>
      <c r="F123" s="186"/>
    </row>
    <row r="124" ht="12.75">
      <c r="I124" s="189"/>
    </row>
    <row r="125" spans="7:9" ht="12.75">
      <c r="G125" s="189"/>
      <c r="H125" s="189"/>
      <c r="I125" s="189"/>
    </row>
    <row r="126" spans="7:9" ht="12.75">
      <c r="G126" s="190"/>
      <c r="H126" s="190"/>
      <c r="I126" s="190"/>
    </row>
    <row r="127" spans="7:9" ht="12.75">
      <c r="G127" s="190"/>
      <c r="H127" s="190"/>
      <c r="I127" s="190"/>
    </row>
  </sheetData>
  <sheetProtection/>
  <mergeCells count="8">
    <mergeCell ref="A79:F79"/>
    <mergeCell ref="A80:F80"/>
    <mergeCell ref="F1:I1"/>
    <mergeCell ref="F2:I2"/>
    <mergeCell ref="F3:I3"/>
    <mergeCell ref="A6:I6"/>
    <mergeCell ref="A8:E8"/>
    <mergeCell ref="A9:E9"/>
  </mergeCells>
  <printOptions/>
  <pageMargins left="0.7" right="0.7" top="0.75" bottom="0.75" header="0.3" footer="0.3"/>
  <pageSetup orientation="portrait" paperSize="9" scale="87" r:id="rId1"/>
  <rowBreaks count="1" manualBreakCount="1">
    <brk id="4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2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00390625" style="176" customWidth="1"/>
    <col min="2" max="2" width="6.00390625" style="176" customWidth="1"/>
    <col min="3" max="3" width="3.375" style="176" customWidth="1"/>
    <col min="4" max="4" width="4.375" style="176" customWidth="1"/>
    <col min="5" max="5" width="3.625" style="176" customWidth="1"/>
    <col min="6" max="6" width="62.00390625" style="176" customWidth="1"/>
    <col min="7" max="7" width="10.625" style="176" hidden="1" customWidth="1"/>
    <col min="8" max="8" width="8.375" style="176" hidden="1" customWidth="1"/>
    <col min="9" max="9" width="12.125" style="176" customWidth="1"/>
    <col min="10" max="10" width="11.875" style="176" customWidth="1"/>
    <col min="11" max="16384" width="9.125" style="176" customWidth="1"/>
  </cols>
  <sheetData>
    <row r="1" spans="1:9" s="4" customFormat="1" ht="15.75">
      <c r="A1" s="10"/>
      <c r="B1" s="10"/>
      <c r="C1" s="199"/>
      <c r="D1" s="199"/>
      <c r="E1" s="235"/>
      <c r="F1" s="132" t="s">
        <v>636</v>
      </c>
      <c r="G1" s="126"/>
      <c r="H1" s="126"/>
      <c r="I1" s="126"/>
    </row>
    <row r="2" spans="1:9" s="4" customFormat="1" ht="15.75">
      <c r="A2" s="10"/>
      <c r="B2" s="10"/>
      <c r="C2" s="199"/>
      <c r="D2" s="199"/>
      <c r="E2" s="235"/>
      <c r="F2" s="132" t="s">
        <v>615</v>
      </c>
      <c r="G2" s="126"/>
      <c r="H2" s="126"/>
      <c r="I2" s="126"/>
    </row>
    <row r="3" spans="1:9" s="4" customFormat="1" ht="15.75">
      <c r="A3" s="10"/>
      <c r="B3" s="10"/>
      <c r="C3" s="199"/>
      <c r="D3" s="199"/>
      <c r="E3" s="235"/>
      <c r="F3" s="132" t="s">
        <v>643</v>
      </c>
      <c r="G3" s="126"/>
      <c r="H3" s="126"/>
      <c r="I3" s="126"/>
    </row>
    <row r="4" spans="1:5" s="4" customFormat="1" ht="15.75">
      <c r="A4" s="10"/>
      <c r="B4" s="10"/>
      <c r="C4" s="199"/>
      <c r="D4" s="199"/>
      <c r="E4" s="235"/>
    </row>
    <row r="5" s="4" customFormat="1" ht="12.75" customHeight="1"/>
    <row r="6" spans="1:10" s="4" customFormat="1" ht="33" customHeight="1">
      <c r="A6" s="549" t="s">
        <v>616</v>
      </c>
      <c r="B6" s="549"/>
      <c r="C6" s="549"/>
      <c r="D6" s="549"/>
      <c r="E6" s="549"/>
      <c r="F6" s="549"/>
      <c r="G6" s="549"/>
      <c r="H6" s="549"/>
      <c r="I6" s="549"/>
      <c r="J6" s="549"/>
    </row>
    <row r="7" spans="1:6" ht="12.75">
      <c r="A7" s="234"/>
      <c r="B7" s="234"/>
      <c r="C7" s="234"/>
      <c r="D7" s="234"/>
      <c r="E7" s="234"/>
      <c r="F7" s="234"/>
    </row>
    <row r="8" spans="1:10" ht="39" customHeight="1">
      <c r="A8" s="535"/>
      <c r="B8" s="535"/>
      <c r="C8" s="535"/>
      <c r="D8" s="535"/>
      <c r="E8" s="535"/>
      <c r="F8" s="236" t="s">
        <v>256</v>
      </c>
      <c r="G8" s="202" t="s">
        <v>427</v>
      </c>
      <c r="H8" s="202" t="s">
        <v>251</v>
      </c>
      <c r="I8" s="202" t="s">
        <v>617</v>
      </c>
      <c r="J8" s="202" t="s">
        <v>618</v>
      </c>
    </row>
    <row r="9" spans="1:10" s="183" customFormat="1" ht="12.75">
      <c r="A9" s="550">
        <v>1</v>
      </c>
      <c r="B9" s="550"/>
      <c r="C9" s="550"/>
      <c r="D9" s="550"/>
      <c r="E9" s="550"/>
      <c r="F9" s="182">
        <v>2</v>
      </c>
      <c r="G9" s="182">
        <v>3</v>
      </c>
      <c r="H9" s="182">
        <v>4</v>
      </c>
      <c r="I9" s="182">
        <v>3</v>
      </c>
      <c r="J9" s="182">
        <v>4</v>
      </c>
    </row>
    <row r="10" spans="1:10" s="184" customFormat="1" ht="12.75">
      <c r="A10" s="237"/>
      <c r="B10" s="237"/>
      <c r="C10" s="237"/>
      <c r="D10" s="237"/>
      <c r="E10" s="237"/>
      <c r="F10" s="238" t="s">
        <v>257</v>
      </c>
      <c r="G10" s="239" t="e">
        <f>G11+G17+G30+G34+G42+G49+G54+G64+G75</f>
        <v>#REF!</v>
      </c>
      <c r="H10" s="239" t="e">
        <f>H11+H17+H30+H34+H42+H49+H54+H64+H75</f>
        <v>#REF!</v>
      </c>
      <c r="I10" s="239">
        <f>I11+I17+I30+I34+I42+I49+I54+I64+I75</f>
        <v>24111.8</v>
      </c>
      <c r="J10" s="239">
        <f>J11+J17+J30+J34+J42+J49+J54+J64+J75</f>
        <v>24506.8</v>
      </c>
    </row>
    <row r="11" spans="1:10" s="184" customFormat="1" ht="12.75">
      <c r="A11" s="237" t="s">
        <v>258</v>
      </c>
      <c r="B11" s="237" t="s">
        <v>259</v>
      </c>
      <c r="C11" s="237" t="s">
        <v>260</v>
      </c>
      <c r="D11" s="237" t="s">
        <v>261</v>
      </c>
      <c r="E11" s="237" t="s">
        <v>262</v>
      </c>
      <c r="F11" s="238" t="s">
        <v>263</v>
      </c>
      <c r="G11" s="239">
        <f>G12</f>
        <v>5400</v>
      </c>
      <c r="H11" s="239">
        <f>H12</f>
        <v>0</v>
      </c>
      <c r="I11" s="239">
        <f>I12</f>
        <v>8238</v>
      </c>
      <c r="J11" s="239">
        <f>J12</f>
        <v>8545</v>
      </c>
    </row>
    <row r="12" spans="1:10" s="184" customFormat="1" ht="12.75">
      <c r="A12" s="240" t="s">
        <v>258</v>
      </c>
      <c r="B12" s="240" t="s">
        <v>264</v>
      </c>
      <c r="C12" s="240" t="s">
        <v>208</v>
      </c>
      <c r="D12" s="240" t="s">
        <v>261</v>
      </c>
      <c r="E12" s="240" t="s">
        <v>265</v>
      </c>
      <c r="F12" s="241" t="s">
        <v>266</v>
      </c>
      <c r="G12" s="242">
        <f>G13+G15+G14+G16</f>
        <v>5400</v>
      </c>
      <c r="H12" s="242">
        <f>H13+H15+H14+H16</f>
        <v>0</v>
      </c>
      <c r="I12" s="242">
        <f>I13+I15+I14+I16</f>
        <v>8238</v>
      </c>
      <c r="J12" s="242">
        <f>J13+J15+J14+J16</f>
        <v>8545</v>
      </c>
    </row>
    <row r="13" spans="1:10" s="185" customFormat="1" ht="54" customHeight="1">
      <c r="A13" s="178" t="s">
        <v>258</v>
      </c>
      <c r="B13" s="178" t="s">
        <v>267</v>
      </c>
      <c r="C13" s="178" t="s">
        <v>208</v>
      </c>
      <c r="D13" s="178" t="s">
        <v>261</v>
      </c>
      <c r="E13" s="178" t="s">
        <v>265</v>
      </c>
      <c r="F13" s="80" t="s">
        <v>268</v>
      </c>
      <c r="G13" s="243">
        <v>5400</v>
      </c>
      <c r="H13" s="243">
        <v>0</v>
      </c>
      <c r="I13" s="243">
        <v>8160</v>
      </c>
      <c r="J13" s="243">
        <v>8460</v>
      </c>
    </row>
    <row r="14" spans="1:10" ht="80.25" customHeight="1">
      <c r="A14" s="178" t="s">
        <v>258</v>
      </c>
      <c r="B14" s="178" t="s">
        <v>269</v>
      </c>
      <c r="C14" s="178" t="s">
        <v>208</v>
      </c>
      <c r="D14" s="178" t="s">
        <v>261</v>
      </c>
      <c r="E14" s="178" t="s">
        <v>265</v>
      </c>
      <c r="F14" s="244" t="s">
        <v>317</v>
      </c>
      <c r="G14" s="243">
        <v>0</v>
      </c>
      <c r="H14" s="243">
        <v>0</v>
      </c>
      <c r="I14" s="243">
        <v>36</v>
      </c>
      <c r="J14" s="243">
        <v>43</v>
      </c>
    </row>
    <row r="15" spans="1:10" ht="39.75" customHeight="1">
      <c r="A15" s="178" t="s">
        <v>258</v>
      </c>
      <c r="B15" s="178" t="s">
        <v>318</v>
      </c>
      <c r="C15" s="178" t="s">
        <v>208</v>
      </c>
      <c r="D15" s="178" t="s">
        <v>261</v>
      </c>
      <c r="E15" s="178" t="s">
        <v>265</v>
      </c>
      <c r="F15" s="245" t="s">
        <v>325</v>
      </c>
      <c r="G15" s="243">
        <v>0</v>
      </c>
      <c r="H15" s="243">
        <v>0</v>
      </c>
      <c r="I15" s="243">
        <v>42</v>
      </c>
      <c r="J15" s="243">
        <v>42</v>
      </c>
    </row>
    <row r="16" spans="1:10" ht="69" customHeight="1" hidden="1">
      <c r="A16" s="178" t="s">
        <v>258</v>
      </c>
      <c r="B16" s="178" t="s">
        <v>418</v>
      </c>
      <c r="C16" s="178" t="s">
        <v>208</v>
      </c>
      <c r="D16" s="178" t="s">
        <v>261</v>
      </c>
      <c r="E16" s="178" t="s">
        <v>265</v>
      </c>
      <c r="F16" s="245" t="s">
        <v>426</v>
      </c>
      <c r="G16" s="243">
        <v>0</v>
      </c>
      <c r="H16" s="243">
        <v>0</v>
      </c>
      <c r="I16" s="243">
        <v>0</v>
      </c>
      <c r="J16" s="192"/>
    </row>
    <row r="17" spans="1:10" s="186" customFormat="1" ht="34.5" customHeight="1">
      <c r="A17" s="237" t="s">
        <v>419</v>
      </c>
      <c r="B17" s="237" t="s">
        <v>259</v>
      </c>
      <c r="C17" s="237" t="s">
        <v>260</v>
      </c>
      <c r="D17" s="237" t="s">
        <v>261</v>
      </c>
      <c r="E17" s="237" t="s">
        <v>262</v>
      </c>
      <c r="F17" s="288" t="s">
        <v>420</v>
      </c>
      <c r="G17" s="239" t="e">
        <f>G18</f>
        <v>#REF!</v>
      </c>
      <c r="H17" s="239" t="e">
        <f>H18</f>
        <v>#REF!</v>
      </c>
      <c r="I17" s="239">
        <f>I18+I21+I24+I27</f>
        <v>5191.8</v>
      </c>
      <c r="J17" s="239">
        <f>J18+J21+J24+J27</f>
        <v>5191.8</v>
      </c>
    </row>
    <row r="18" spans="1:10" ht="54.75" customHeight="1">
      <c r="A18" s="178" t="s">
        <v>419</v>
      </c>
      <c r="B18" s="178" t="s">
        <v>433</v>
      </c>
      <c r="C18" s="178" t="s">
        <v>208</v>
      </c>
      <c r="D18" s="178" t="s">
        <v>261</v>
      </c>
      <c r="E18" s="178" t="s">
        <v>265</v>
      </c>
      <c r="F18" s="289" t="s">
        <v>101</v>
      </c>
      <c r="G18" s="242" t="e">
        <f>G19+G20+G21+#REF!</f>
        <v>#REF!</v>
      </c>
      <c r="H18" s="242" t="e">
        <f>H19+H20+H21+#REF!</f>
        <v>#REF!</v>
      </c>
      <c r="I18" s="242">
        <f>I19+I20</f>
        <v>2389.64</v>
      </c>
      <c r="J18" s="242">
        <f>J19+J20</f>
        <v>2389.6400000000003</v>
      </c>
    </row>
    <row r="19" spans="1:10" ht="76.5">
      <c r="A19" s="247" t="s">
        <v>419</v>
      </c>
      <c r="B19" s="247" t="s">
        <v>499</v>
      </c>
      <c r="C19" s="50" t="s">
        <v>208</v>
      </c>
      <c r="D19" s="50" t="s">
        <v>261</v>
      </c>
      <c r="E19" s="50" t="s">
        <v>265</v>
      </c>
      <c r="F19" s="283" t="s">
        <v>500</v>
      </c>
      <c r="G19" s="243">
        <v>447.9</v>
      </c>
      <c r="H19" s="243">
        <v>0</v>
      </c>
      <c r="I19" s="243">
        <v>1555.83</v>
      </c>
      <c r="J19" s="243">
        <v>1555.89</v>
      </c>
    </row>
    <row r="20" spans="1:10" ht="89.25">
      <c r="A20" s="247" t="s">
        <v>419</v>
      </c>
      <c r="B20" s="247" t="s">
        <v>501</v>
      </c>
      <c r="C20" s="50" t="s">
        <v>208</v>
      </c>
      <c r="D20" s="50" t="s">
        <v>261</v>
      </c>
      <c r="E20" s="50" t="s">
        <v>265</v>
      </c>
      <c r="F20" s="283" t="s">
        <v>502</v>
      </c>
      <c r="G20" s="243">
        <v>16.7</v>
      </c>
      <c r="H20" s="243">
        <v>0</v>
      </c>
      <c r="I20" s="243">
        <v>833.81</v>
      </c>
      <c r="J20" s="243">
        <v>833.75</v>
      </c>
    </row>
    <row r="21" spans="1:10" ht="63.75">
      <c r="A21" s="247" t="s">
        <v>419</v>
      </c>
      <c r="B21" s="247" t="s">
        <v>434</v>
      </c>
      <c r="C21" s="50" t="s">
        <v>208</v>
      </c>
      <c r="D21" s="50" t="s">
        <v>261</v>
      </c>
      <c r="E21" s="50" t="s">
        <v>265</v>
      </c>
      <c r="F21" s="289" t="s">
        <v>102</v>
      </c>
      <c r="G21" s="243">
        <v>981.1</v>
      </c>
      <c r="H21" s="243">
        <v>0</v>
      </c>
      <c r="I21" s="242">
        <f>I22+I23</f>
        <v>11.780000000000001</v>
      </c>
      <c r="J21" s="242">
        <f>J22+J23</f>
        <v>11.780000000000001</v>
      </c>
    </row>
    <row r="22" spans="1:10" ht="89.25">
      <c r="A22" s="247" t="s">
        <v>419</v>
      </c>
      <c r="B22" s="247" t="s">
        <v>503</v>
      </c>
      <c r="C22" s="50" t="s">
        <v>208</v>
      </c>
      <c r="D22" s="50" t="s">
        <v>261</v>
      </c>
      <c r="E22" s="50" t="s">
        <v>265</v>
      </c>
      <c r="F22" s="283" t="s">
        <v>504</v>
      </c>
      <c r="G22" s="243"/>
      <c r="H22" s="243"/>
      <c r="I22" s="243">
        <v>7.67</v>
      </c>
      <c r="J22" s="243">
        <v>7.67</v>
      </c>
    </row>
    <row r="23" spans="1:10" ht="102">
      <c r="A23" s="247" t="s">
        <v>419</v>
      </c>
      <c r="B23" s="247" t="s">
        <v>505</v>
      </c>
      <c r="C23" s="50" t="s">
        <v>208</v>
      </c>
      <c r="D23" s="50" t="s">
        <v>261</v>
      </c>
      <c r="E23" s="50" t="s">
        <v>265</v>
      </c>
      <c r="F23" s="283" t="s">
        <v>506</v>
      </c>
      <c r="G23" s="243"/>
      <c r="H23" s="243"/>
      <c r="I23" s="243">
        <v>4.11</v>
      </c>
      <c r="J23" s="243">
        <v>4.11</v>
      </c>
    </row>
    <row r="24" spans="1:10" ht="51">
      <c r="A24" s="247" t="s">
        <v>419</v>
      </c>
      <c r="B24" s="247" t="s">
        <v>435</v>
      </c>
      <c r="C24" s="50" t="s">
        <v>208</v>
      </c>
      <c r="D24" s="50" t="s">
        <v>261</v>
      </c>
      <c r="E24" s="50" t="s">
        <v>265</v>
      </c>
      <c r="F24" s="289" t="s">
        <v>103</v>
      </c>
      <c r="G24" s="243"/>
      <c r="H24" s="243"/>
      <c r="I24" s="242">
        <f>I25+I26</f>
        <v>3093.69</v>
      </c>
      <c r="J24" s="242">
        <f>J25+J26</f>
        <v>3093.69</v>
      </c>
    </row>
    <row r="25" spans="1:10" ht="76.5">
      <c r="A25" s="247" t="s">
        <v>419</v>
      </c>
      <c r="B25" s="247" t="s">
        <v>507</v>
      </c>
      <c r="C25" s="50" t="s">
        <v>208</v>
      </c>
      <c r="D25" s="50" t="s">
        <v>261</v>
      </c>
      <c r="E25" s="50" t="s">
        <v>265</v>
      </c>
      <c r="F25" s="283" t="s">
        <v>508</v>
      </c>
      <c r="G25" s="243"/>
      <c r="H25" s="243"/>
      <c r="I25" s="243">
        <v>2014.26</v>
      </c>
      <c r="J25" s="243">
        <v>2014.26</v>
      </c>
    </row>
    <row r="26" spans="1:10" ht="89.25">
      <c r="A26" s="247" t="s">
        <v>419</v>
      </c>
      <c r="B26" s="247" t="s">
        <v>509</v>
      </c>
      <c r="C26" s="50" t="s">
        <v>208</v>
      </c>
      <c r="D26" s="50" t="s">
        <v>261</v>
      </c>
      <c r="E26" s="50" t="s">
        <v>265</v>
      </c>
      <c r="F26" s="283" t="s">
        <v>510</v>
      </c>
      <c r="G26" s="243"/>
      <c r="H26" s="243"/>
      <c r="I26" s="243">
        <v>1079.43</v>
      </c>
      <c r="J26" s="243">
        <v>1079.43</v>
      </c>
    </row>
    <row r="27" spans="1:10" ht="51">
      <c r="A27" s="247" t="s">
        <v>419</v>
      </c>
      <c r="B27" s="247" t="s">
        <v>436</v>
      </c>
      <c r="C27" s="50" t="s">
        <v>208</v>
      </c>
      <c r="D27" s="50" t="s">
        <v>261</v>
      </c>
      <c r="E27" s="50" t="s">
        <v>265</v>
      </c>
      <c r="F27" s="289" t="s">
        <v>511</v>
      </c>
      <c r="G27" s="243"/>
      <c r="H27" s="243"/>
      <c r="I27" s="242">
        <f>I28+I29</f>
        <v>-303.31</v>
      </c>
      <c r="J27" s="242">
        <f>J28+J29</f>
        <v>-303.31</v>
      </c>
    </row>
    <row r="28" spans="1:10" ht="76.5">
      <c r="A28" s="247" t="s">
        <v>419</v>
      </c>
      <c r="B28" s="247" t="s">
        <v>512</v>
      </c>
      <c r="C28" s="50" t="s">
        <v>208</v>
      </c>
      <c r="D28" s="50" t="s">
        <v>261</v>
      </c>
      <c r="E28" s="50" t="s">
        <v>265</v>
      </c>
      <c r="F28" s="283" t="s">
        <v>513</v>
      </c>
      <c r="G28" s="243"/>
      <c r="H28" s="243"/>
      <c r="I28" s="243">
        <v>-197.48</v>
      </c>
      <c r="J28" s="243">
        <v>-197.48</v>
      </c>
    </row>
    <row r="29" spans="1:10" ht="89.25">
      <c r="A29" s="247" t="s">
        <v>419</v>
      </c>
      <c r="B29" s="247" t="s">
        <v>514</v>
      </c>
      <c r="C29" s="50" t="s">
        <v>208</v>
      </c>
      <c r="D29" s="50" t="s">
        <v>261</v>
      </c>
      <c r="E29" s="50" t="s">
        <v>265</v>
      </c>
      <c r="F29" s="290" t="s">
        <v>515</v>
      </c>
      <c r="G29" s="243"/>
      <c r="H29" s="243"/>
      <c r="I29" s="243">
        <v>-105.83</v>
      </c>
      <c r="J29" s="243">
        <v>-105.83</v>
      </c>
    </row>
    <row r="30" spans="1:10" ht="12.75" customHeight="1" hidden="1">
      <c r="A30" s="237" t="s">
        <v>326</v>
      </c>
      <c r="B30" s="237" t="s">
        <v>259</v>
      </c>
      <c r="C30" s="237" t="s">
        <v>260</v>
      </c>
      <c r="D30" s="237" t="s">
        <v>261</v>
      </c>
      <c r="E30" s="237" t="s">
        <v>262</v>
      </c>
      <c r="F30" s="248" t="s">
        <v>327</v>
      </c>
      <c r="G30" s="239">
        <f>G31</f>
        <v>8</v>
      </c>
      <c r="H30" s="239">
        <f>H31</f>
        <v>0</v>
      </c>
      <c r="I30" s="239">
        <f>I31</f>
        <v>0</v>
      </c>
      <c r="J30" s="192"/>
    </row>
    <row r="31" spans="1:10" s="187" customFormat="1" ht="13.5" customHeight="1" hidden="1">
      <c r="A31" s="240" t="s">
        <v>326</v>
      </c>
      <c r="B31" s="240" t="s">
        <v>328</v>
      </c>
      <c r="C31" s="240" t="s">
        <v>208</v>
      </c>
      <c r="D31" s="240" t="s">
        <v>261</v>
      </c>
      <c r="E31" s="240" t="s">
        <v>265</v>
      </c>
      <c r="F31" s="246" t="s">
        <v>329</v>
      </c>
      <c r="G31" s="242">
        <f>G32+G33</f>
        <v>8</v>
      </c>
      <c r="H31" s="242">
        <f>H32+H33</f>
        <v>0</v>
      </c>
      <c r="I31" s="242">
        <f>I32+I33</f>
        <v>0</v>
      </c>
      <c r="J31" s="453"/>
    </row>
    <row r="32" spans="1:10" s="187" customFormat="1" ht="13.5" hidden="1">
      <c r="A32" s="178" t="s">
        <v>326</v>
      </c>
      <c r="B32" s="178" t="s">
        <v>330</v>
      </c>
      <c r="C32" s="178" t="s">
        <v>208</v>
      </c>
      <c r="D32" s="178" t="s">
        <v>261</v>
      </c>
      <c r="E32" s="178" t="s">
        <v>265</v>
      </c>
      <c r="F32" s="245" t="s">
        <v>329</v>
      </c>
      <c r="G32" s="243">
        <v>8</v>
      </c>
      <c r="H32" s="243">
        <v>0</v>
      </c>
      <c r="I32" s="243">
        <v>0</v>
      </c>
      <c r="J32" s="453"/>
    </row>
    <row r="33" spans="1:10" s="188" customFormat="1" ht="24" customHeight="1" hidden="1">
      <c r="A33" s="178" t="s">
        <v>326</v>
      </c>
      <c r="B33" s="178" t="s">
        <v>331</v>
      </c>
      <c r="C33" s="178" t="s">
        <v>208</v>
      </c>
      <c r="D33" s="178" t="s">
        <v>261</v>
      </c>
      <c r="E33" s="178" t="s">
        <v>265</v>
      </c>
      <c r="F33" s="245" t="s">
        <v>332</v>
      </c>
      <c r="G33" s="243"/>
      <c r="H33" s="243"/>
      <c r="I33" s="243"/>
      <c r="J33" s="238"/>
    </row>
    <row r="34" spans="1:10" ht="15" customHeight="1">
      <c r="A34" s="237" t="s">
        <v>333</v>
      </c>
      <c r="B34" s="237" t="s">
        <v>259</v>
      </c>
      <c r="C34" s="237" t="s">
        <v>260</v>
      </c>
      <c r="D34" s="237" t="s">
        <v>261</v>
      </c>
      <c r="E34" s="237" t="s">
        <v>262</v>
      </c>
      <c r="F34" s="238" t="s">
        <v>334</v>
      </c>
      <c r="G34" s="239">
        <f>G35+G36</f>
        <v>3400</v>
      </c>
      <c r="H34" s="239">
        <f>H35+H36</f>
        <v>0</v>
      </c>
      <c r="I34" s="239">
        <f>I35+I36</f>
        <v>8113</v>
      </c>
      <c r="J34" s="239">
        <f>J35+J36</f>
        <v>8201</v>
      </c>
    </row>
    <row r="35" spans="1:10" ht="38.25" customHeight="1">
      <c r="A35" s="178" t="s">
        <v>333</v>
      </c>
      <c r="B35" s="178" t="s">
        <v>335</v>
      </c>
      <c r="C35" s="178" t="s">
        <v>218</v>
      </c>
      <c r="D35" s="178" t="s">
        <v>261</v>
      </c>
      <c r="E35" s="178" t="s">
        <v>265</v>
      </c>
      <c r="F35" s="249" t="s">
        <v>391</v>
      </c>
      <c r="G35" s="243">
        <v>550</v>
      </c>
      <c r="H35" s="243">
        <v>0</v>
      </c>
      <c r="I35" s="243">
        <v>1841</v>
      </c>
      <c r="J35" s="243">
        <v>1891</v>
      </c>
    </row>
    <row r="36" spans="1:10" s="184" customFormat="1" ht="12.75">
      <c r="A36" s="240" t="s">
        <v>333</v>
      </c>
      <c r="B36" s="240" t="s">
        <v>336</v>
      </c>
      <c r="C36" s="240" t="s">
        <v>260</v>
      </c>
      <c r="D36" s="240" t="s">
        <v>261</v>
      </c>
      <c r="E36" s="240" t="s">
        <v>265</v>
      </c>
      <c r="F36" s="250" t="s">
        <v>337</v>
      </c>
      <c r="G36" s="242">
        <f>G37+G38</f>
        <v>2850</v>
      </c>
      <c r="H36" s="242">
        <f>H37+H38</f>
        <v>0</v>
      </c>
      <c r="I36" s="242">
        <f>I37+I38</f>
        <v>6272</v>
      </c>
      <c r="J36" s="242">
        <f>J37+J38</f>
        <v>6310</v>
      </c>
    </row>
    <row r="37" spans="1:10" s="184" customFormat="1" ht="27" customHeight="1">
      <c r="A37" s="178" t="s">
        <v>333</v>
      </c>
      <c r="B37" s="178" t="s">
        <v>179</v>
      </c>
      <c r="C37" s="178" t="s">
        <v>218</v>
      </c>
      <c r="D37" s="178" t="s">
        <v>261</v>
      </c>
      <c r="E37" s="178" t="s">
        <v>265</v>
      </c>
      <c r="F37" s="244" t="s">
        <v>180</v>
      </c>
      <c r="G37" s="243">
        <v>2500</v>
      </c>
      <c r="H37" s="243">
        <v>0</v>
      </c>
      <c r="I37" s="243">
        <v>1390</v>
      </c>
      <c r="J37" s="243">
        <v>1390</v>
      </c>
    </row>
    <row r="38" spans="1:10" ht="31.5" customHeight="1">
      <c r="A38" s="178" t="s">
        <v>333</v>
      </c>
      <c r="B38" s="178" t="s">
        <v>181</v>
      </c>
      <c r="C38" s="178" t="s">
        <v>218</v>
      </c>
      <c r="D38" s="178" t="s">
        <v>261</v>
      </c>
      <c r="E38" s="178" t="s">
        <v>265</v>
      </c>
      <c r="F38" s="244" t="s">
        <v>182</v>
      </c>
      <c r="G38" s="243">
        <v>350</v>
      </c>
      <c r="H38" s="243">
        <v>0</v>
      </c>
      <c r="I38" s="243">
        <v>4882</v>
      </c>
      <c r="J38" s="243">
        <v>4920</v>
      </c>
    </row>
    <row r="39" spans="1:10" s="186" customFormat="1" ht="25.5" hidden="1">
      <c r="A39" s="237" t="s">
        <v>339</v>
      </c>
      <c r="B39" s="237" t="s">
        <v>259</v>
      </c>
      <c r="C39" s="237" t="s">
        <v>260</v>
      </c>
      <c r="D39" s="237" t="s">
        <v>261</v>
      </c>
      <c r="E39" s="237" t="s">
        <v>260</v>
      </c>
      <c r="F39" s="170" t="s">
        <v>340</v>
      </c>
      <c r="G39" s="239"/>
      <c r="H39" s="239"/>
      <c r="I39" s="239"/>
      <c r="J39" s="238"/>
    </row>
    <row r="40" spans="1:10" ht="12.75" hidden="1">
      <c r="A40" s="178" t="s">
        <v>339</v>
      </c>
      <c r="B40" s="178" t="s">
        <v>341</v>
      </c>
      <c r="C40" s="178" t="s">
        <v>260</v>
      </c>
      <c r="D40" s="178" t="s">
        <v>261</v>
      </c>
      <c r="E40" s="178" t="s">
        <v>265</v>
      </c>
      <c r="F40" s="249" t="s">
        <v>342</v>
      </c>
      <c r="G40" s="243"/>
      <c r="H40" s="243"/>
      <c r="I40" s="243"/>
      <c r="J40" s="192"/>
    </row>
    <row r="41" spans="1:10" ht="12.75" hidden="1">
      <c r="A41" s="178" t="s">
        <v>339</v>
      </c>
      <c r="B41" s="178" t="s">
        <v>343</v>
      </c>
      <c r="C41" s="178" t="s">
        <v>260</v>
      </c>
      <c r="D41" s="178" t="s">
        <v>261</v>
      </c>
      <c r="E41" s="178" t="s">
        <v>265</v>
      </c>
      <c r="F41" s="249" t="s">
        <v>348</v>
      </c>
      <c r="G41" s="243"/>
      <c r="H41" s="243"/>
      <c r="I41" s="243"/>
      <c r="J41" s="192"/>
    </row>
    <row r="42" spans="1:10" s="186" customFormat="1" ht="30" customHeight="1">
      <c r="A42" s="237" t="s">
        <v>240</v>
      </c>
      <c r="B42" s="237" t="s">
        <v>259</v>
      </c>
      <c r="C42" s="237" t="s">
        <v>260</v>
      </c>
      <c r="D42" s="237" t="s">
        <v>261</v>
      </c>
      <c r="E42" s="237" t="s">
        <v>262</v>
      </c>
      <c r="F42" s="251" t="s">
        <v>350</v>
      </c>
      <c r="G42" s="239">
        <f>G43+G48</f>
        <v>3084.8</v>
      </c>
      <c r="H42" s="239">
        <f>H43+H48</f>
        <v>0</v>
      </c>
      <c r="I42" s="239">
        <f>I43+I48</f>
        <v>1929</v>
      </c>
      <c r="J42" s="239">
        <f>J43+J48</f>
        <v>1929</v>
      </c>
    </row>
    <row r="43" spans="1:10" s="184" customFormat="1" ht="64.5" customHeight="1">
      <c r="A43" s="240" t="s">
        <v>240</v>
      </c>
      <c r="B43" s="240" t="s">
        <v>351</v>
      </c>
      <c r="C43" s="240" t="s">
        <v>260</v>
      </c>
      <c r="D43" s="240" t="s">
        <v>261</v>
      </c>
      <c r="E43" s="240" t="s">
        <v>352</v>
      </c>
      <c r="F43" s="250" t="s">
        <v>353</v>
      </c>
      <c r="G43" s="242">
        <f>G44+G45</f>
        <v>3084.8</v>
      </c>
      <c r="H43" s="242">
        <f>H44+H45</f>
        <v>0</v>
      </c>
      <c r="I43" s="242">
        <f>I44+I45</f>
        <v>1929</v>
      </c>
      <c r="J43" s="242">
        <f>J44+J45</f>
        <v>1929</v>
      </c>
    </row>
    <row r="44" spans="1:10" ht="52.5" customHeight="1">
      <c r="A44" s="178" t="s">
        <v>240</v>
      </c>
      <c r="B44" s="178" t="s">
        <v>354</v>
      </c>
      <c r="C44" s="178" t="s">
        <v>218</v>
      </c>
      <c r="D44" s="178" t="s">
        <v>261</v>
      </c>
      <c r="E44" s="178" t="s">
        <v>352</v>
      </c>
      <c r="F44" s="252" t="s">
        <v>162</v>
      </c>
      <c r="G44" s="243">
        <v>3040</v>
      </c>
      <c r="H44" s="243">
        <v>0</v>
      </c>
      <c r="I44" s="243">
        <v>1800</v>
      </c>
      <c r="J44" s="243">
        <v>1800</v>
      </c>
    </row>
    <row r="45" spans="1:10" ht="56.25" customHeight="1">
      <c r="A45" s="178" t="s">
        <v>240</v>
      </c>
      <c r="B45" s="178" t="s">
        <v>355</v>
      </c>
      <c r="C45" s="178" t="s">
        <v>218</v>
      </c>
      <c r="D45" s="178" t="s">
        <v>261</v>
      </c>
      <c r="E45" s="178" t="s">
        <v>352</v>
      </c>
      <c r="F45" s="253" t="s">
        <v>163</v>
      </c>
      <c r="G45" s="243">
        <v>44.8</v>
      </c>
      <c r="H45" s="243">
        <v>0</v>
      </c>
      <c r="I45" s="243">
        <v>129</v>
      </c>
      <c r="J45" s="243">
        <v>129</v>
      </c>
    </row>
    <row r="46" spans="1:10" ht="27.75" customHeight="1" hidden="1">
      <c r="A46" s="178" t="s">
        <v>240</v>
      </c>
      <c r="B46" s="178" t="s">
        <v>164</v>
      </c>
      <c r="C46" s="178" t="s">
        <v>218</v>
      </c>
      <c r="D46" s="178" t="s">
        <v>261</v>
      </c>
      <c r="E46" s="178" t="s">
        <v>352</v>
      </c>
      <c r="F46" s="253" t="s">
        <v>440</v>
      </c>
      <c r="G46" s="243"/>
      <c r="H46" s="243"/>
      <c r="I46" s="243">
        <v>0</v>
      </c>
      <c r="J46" s="192"/>
    </row>
    <row r="47" spans="1:10" ht="28.5" customHeight="1" hidden="1">
      <c r="A47" s="178" t="s">
        <v>240</v>
      </c>
      <c r="B47" s="178" t="s">
        <v>165</v>
      </c>
      <c r="C47" s="178" t="s">
        <v>218</v>
      </c>
      <c r="D47" s="178" t="s">
        <v>261</v>
      </c>
      <c r="E47" s="178" t="s">
        <v>352</v>
      </c>
      <c r="F47" s="253" t="s">
        <v>442</v>
      </c>
      <c r="G47" s="243"/>
      <c r="H47" s="243"/>
      <c r="I47" s="243"/>
      <c r="J47" s="192"/>
    </row>
    <row r="48" spans="1:10" s="184" customFormat="1" ht="54" customHeight="1" hidden="1">
      <c r="A48" s="240" t="s">
        <v>240</v>
      </c>
      <c r="B48" s="240" t="s">
        <v>356</v>
      </c>
      <c r="C48" s="240" t="s">
        <v>218</v>
      </c>
      <c r="D48" s="240" t="s">
        <v>261</v>
      </c>
      <c r="E48" s="240" t="s">
        <v>352</v>
      </c>
      <c r="F48" s="254" t="s">
        <v>444</v>
      </c>
      <c r="G48" s="242"/>
      <c r="H48" s="242"/>
      <c r="I48" s="242">
        <v>0</v>
      </c>
      <c r="J48" s="454"/>
    </row>
    <row r="49" spans="1:10" s="186" customFormat="1" ht="27" customHeight="1">
      <c r="A49" s="237" t="s">
        <v>357</v>
      </c>
      <c r="B49" s="237" t="s">
        <v>259</v>
      </c>
      <c r="C49" s="237" t="s">
        <v>260</v>
      </c>
      <c r="D49" s="237" t="s">
        <v>261</v>
      </c>
      <c r="E49" s="237" t="s">
        <v>262</v>
      </c>
      <c r="F49" s="108" t="s">
        <v>358</v>
      </c>
      <c r="G49" s="239">
        <f>G50</f>
        <v>40</v>
      </c>
      <c r="H49" s="239">
        <f aca="true" t="shared" si="0" ref="H49:J51">H50</f>
        <v>0</v>
      </c>
      <c r="I49" s="239">
        <f t="shared" si="0"/>
        <v>100</v>
      </c>
      <c r="J49" s="239">
        <f t="shared" si="0"/>
        <v>100</v>
      </c>
    </row>
    <row r="50" spans="1:10" s="184" customFormat="1" ht="12.75">
      <c r="A50" s="240" t="s">
        <v>357</v>
      </c>
      <c r="B50" s="240" t="s">
        <v>359</v>
      </c>
      <c r="C50" s="240" t="s">
        <v>260</v>
      </c>
      <c r="D50" s="240" t="s">
        <v>261</v>
      </c>
      <c r="E50" s="240" t="s">
        <v>360</v>
      </c>
      <c r="F50" s="246" t="s">
        <v>361</v>
      </c>
      <c r="G50" s="242">
        <f>G51</f>
        <v>40</v>
      </c>
      <c r="H50" s="242">
        <f t="shared" si="0"/>
        <v>0</v>
      </c>
      <c r="I50" s="242">
        <f t="shared" si="0"/>
        <v>100</v>
      </c>
      <c r="J50" s="242">
        <f t="shared" si="0"/>
        <v>100</v>
      </c>
    </row>
    <row r="51" spans="1:10" ht="12.75">
      <c r="A51" s="178" t="s">
        <v>357</v>
      </c>
      <c r="B51" s="178" t="s">
        <v>362</v>
      </c>
      <c r="C51" s="178" t="s">
        <v>260</v>
      </c>
      <c r="D51" s="178" t="s">
        <v>261</v>
      </c>
      <c r="E51" s="178" t="s">
        <v>360</v>
      </c>
      <c r="F51" s="127" t="s">
        <v>363</v>
      </c>
      <c r="G51" s="243">
        <f>G52</f>
        <v>40</v>
      </c>
      <c r="H51" s="243">
        <f t="shared" si="0"/>
        <v>0</v>
      </c>
      <c r="I51" s="243">
        <f t="shared" si="0"/>
        <v>100</v>
      </c>
      <c r="J51" s="243">
        <f t="shared" si="0"/>
        <v>100</v>
      </c>
    </row>
    <row r="52" spans="1:10" ht="27" customHeight="1">
      <c r="A52" s="178" t="s">
        <v>357</v>
      </c>
      <c r="B52" s="178" t="s">
        <v>364</v>
      </c>
      <c r="C52" s="178" t="s">
        <v>218</v>
      </c>
      <c r="D52" s="178" t="s">
        <v>261</v>
      </c>
      <c r="E52" s="178" t="s">
        <v>360</v>
      </c>
      <c r="F52" s="127" t="s">
        <v>166</v>
      </c>
      <c r="G52" s="243">
        <v>40</v>
      </c>
      <c r="H52" s="243">
        <v>0</v>
      </c>
      <c r="I52" s="243">
        <v>100</v>
      </c>
      <c r="J52" s="243">
        <v>100</v>
      </c>
    </row>
    <row r="53" spans="1:10" ht="18" customHeight="1" hidden="1">
      <c r="A53" s="178" t="s">
        <v>357</v>
      </c>
      <c r="B53" s="178" t="s">
        <v>167</v>
      </c>
      <c r="C53" s="178" t="s">
        <v>218</v>
      </c>
      <c r="D53" s="178" t="s">
        <v>261</v>
      </c>
      <c r="E53" s="178" t="s">
        <v>360</v>
      </c>
      <c r="F53" s="127" t="s">
        <v>0</v>
      </c>
      <c r="G53" s="243"/>
      <c r="H53" s="243"/>
      <c r="I53" s="243">
        <v>0</v>
      </c>
      <c r="J53" s="192"/>
    </row>
    <row r="54" spans="1:10" ht="26.25" customHeight="1">
      <c r="A54" s="237" t="s">
        <v>365</v>
      </c>
      <c r="B54" s="237" t="s">
        <v>259</v>
      </c>
      <c r="C54" s="237" t="s">
        <v>260</v>
      </c>
      <c r="D54" s="237" t="s">
        <v>261</v>
      </c>
      <c r="E54" s="237" t="s">
        <v>262</v>
      </c>
      <c r="F54" s="255" t="s">
        <v>366</v>
      </c>
      <c r="G54" s="239">
        <f>G63+G56</f>
        <v>450</v>
      </c>
      <c r="H54" s="239">
        <f>H63+H56</f>
        <v>0</v>
      </c>
      <c r="I54" s="239">
        <f>I63+I56</f>
        <v>440</v>
      </c>
      <c r="J54" s="239">
        <f>J63+J56</f>
        <v>440</v>
      </c>
    </row>
    <row r="55" spans="1:10" ht="27.75" customHeight="1" hidden="1">
      <c r="A55" s="178" t="s">
        <v>365</v>
      </c>
      <c r="B55" s="178" t="s">
        <v>372</v>
      </c>
      <c r="C55" s="178" t="s">
        <v>218</v>
      </c>
      <c r="D55" s="178" t="s">
        <v>261</v>
      </c>
      <c r="E55" s="178" t="s">
        <v>422</v>
      </c>
      <c r="F55" s="227" t="s">
        <v>2</v>
      </c>
      <c r="G55" s="243"/>
      <c r="H55" s="243"/>
      <c r="I55" s="243">
        <v>0</v>
      </c>
      <c r="J55" s="192"/>
    </row>
    <row r="56" spans="1:10" ht="63" customHeight="1" hidden="1">
      <c r="A56" s="178" t="s">
        <v>365</v>
      </c>
      <c r="B56" s="178" t="s">
        <v>421</v>
      </c>
      <c r="C56" s="178" t="s">
        <v>218</v>
      </c>
      <c r="D56" s="178" t="s">
        <v>261</v>
      </c>
      <c r="E56" s="178" t="s">
        <v>422</v>
      </c>
      <c r="F56" s="252" t="s">
        <v>168</v>
      </c>
      <c r="G56" s="243">
        <v>0</v>
      </c>
      <c r="H56" s="243">
        <v>0</v>
      </c>
      <c r="I56" s="243"/>
      <c r="J56" s="192"/>
    </row>
    <row r="57" spans="1:10" ht="69" customHeight="1" hidden="1">
      <c r="A57" s="178" t="s">
        <v>365</v>
      </c>
      <c r="B57" s="178" t="s">
        <v>169</v>
      </c>
      <c r="C57" s="178" t="s">
        <v>218</v>
      </c>
      <c r="D57" s="178" t="s">
        <v>261</v>
      </c>
      <c r="E57" s="178" t="s">
        <v>422</v>
      </c>
      <c r="F57" s="227" t="s">
        <v>9</v>
      </c>
      <c r="G57" s="243"/>
      <c r="H57" s="243"/>
      <c r="I57" s="243">
        <v>0</v>
      </c>
      <c r="J57" s="192"/>
    </row>
    <row r="58" spans="1:10" ht="69" customHeight="1" hidden="1">
      <c r="A58" s="178" t="s">
        <v>365</v>
      </c>
      <c r="B58" s="178" t="s">
        <v>421</v>
      </c>
      <c r="C58" s="178" t="s">
        <v>218</v>
      </c>
      <c r="D58" s="178" t="s">
        <v>261</v>
      </c>
      <c r="E58" s="178" t="s">
        <v>170</v>
      </c>
      <c r="F58" s="227" t="s">
        <v>11</v>
      </c>
      <c r="G58" s="243"/>
      <c r="H58" s="243"/>
      <c r="I58" s="243"/>
      <c r="J58" s="192"/>
    </row>
    <row r="59" spans="1:10" ht="70.5" customHeight="1" hidden="1">
      <c r="A59" s="178" t="s">
        <v>365</v>
      </c>
      <c r="B59" s="178" t="s">
        <v>169</v>
      </c>
      <c r="C59" s="178" t="s">
        <v>218</v>
      </c>
      <c r="D59" s="178" t="s">
        <v>261</v>
      </c>
      <c r="E59" s="178" t="s">
        <v>170</v>
      </c>
      <c r="F59" s="227" t="s">
        <v>11</v>
      </c>
      <c r="G59" s="243"/>
      <c r="H59" s="243"/>
      <c r="I59" s="243">
        <v>0</v>
      </c>
      <c r="J59" s="192"/>
    </row>
    <row r="60" spans="1:10" ht="42.75" customHeight="1" hidden="1">
      <c r="A60" s="178" t="s">
        <v>365</v>
      </c>
      <c r="B60" s="178" t="s">
        <v>171</v>
      </c>
      <c r="C60" s="178" t="s">
        <v>218</v>
      </c>
      <c r="D60" s="178" t="s">
        <v>261</v>
      </c>
      <c r="E60" s="178" t="s">
        <v>422</v>
      </c>
      <c r="F60" s="227" t="s">
        <v>13</v>
      </c>
      <c r="G60" s="243"/>
      <c r="H60" s="243"/>
      <c r="I60" s="243">
        <v>0</v>
      </c>
      <c r="J60" s="192"/>
    </row>
    <row r="61" spans="1:10" ht="40.5" customHeight="1" hidden="1">
      <c r="A61" s="178" t="s">
        <v>365</v>
      </c>
      <c r="B61" s="178" t="s">
        <v>171</v>
      </c>
      <c r="C61" s="178" t="s">
        <v>218</v>
      </c>
      <c r="D61" s="178" t="s">
        <v>261</v>
      </c>
      <c r="E61" s="178" t="s">
        <v>170</v>
      </c>
      <c r="F61" s="227" t="s">
        <v>15</v>
      </c>
      <c r="G61" s="243"/>
      <c r="H61" s="243"/>
      <c r="I61" s="243">
        <v>0</v>
      </c>
      <c r="J61" s="192"/>
    </row>
    <row r="62" spans="1:10" ht="26.25" customHeight="1" hidden="1">
      <c r="A62" s="178" t="s">
        <v>365</v>
      </c>
      <c r="B62" s="178" t="s">
        <v>343</v>
      </c>
      <c r="C62" s="178" t="s">
        <v>218</v>
      </c>
      <c r="D62" s="178" t="s">
        <v>261</v>
      </c>
      <c r="E62" s="178" t="s">
        <v>172</v>
      </c>
      <c r="F62" s="227" t="s">
        <v>17</v>
      </c>
      <c r="G62" s="243"/>
      <c r="H62" s="243"/>
      <c r="I62" s="243">
        <v>0</v>
      </c>
      <c r="J62" s="192"/>
    </row>
    <row r="63" spans="1:10" ht="41.25" customHeight="1">
      <c r="A63" s="178" t="s">
        <v>365</v>
      </c>
      <c r="B63" s="178" t="s">
        <v>338</v>
      </c>
      <c r="C63" s="178" t="s">
        <v>218</v>
      </c>
      <c r="D63" s="178" t="s">
        <v>261</v>
      </c>
      <c r="E63" s="178" t="s">
        <v>367</v>
      </c>
      <c r="F63" s="252" t="s">
        <v>173</v>
      </c>
      <c r="G63" s="243">
        <v>450</v>
      </c>
      <c r="H63" s="243">
        <v>0</v>
      </c>
      <c r="I63" s="243">
        <v>440</v>
      </c>
      <c r="J63" s="243">
        <v>440</v>
      </c>
    </row>
    <row r="64" spans="1:10" s="186" customFormat="1" ht="16.5" customHeight="1">
      <c r="A64" s="237" t="s">
        <v>423</v>
      </c>
      <c r="B64" s="237" t="s">
        <v>259</v>
      </c>
      <c r="C64" s="237" t="s">
        <v>260</v>
      </c>
      <c r="D64" s="237" t="s">
        <v>261</v>
      </c>
      <c r="E64" s="237" t="s">
        <v>262</v>
      </c>
      <c r="F64" s="255" t="s">
        <v>424</v>
      </c>
      <c r="G64" s="239">
        <f>G73</f>
        <v>50</v>
      </c>
      <c r="H64" s="239">
        <f>H73</f>
        <v>0</v>
      </c>
      <c r="I64" s="239">
        <f>I73</f>
        <v>100</v>
      </c>
      <c r="J64" s="239">
        <f>J73</f>
        <v>100</v>
      </c>
    </row>
    <row r="65" spans="1:10" s="186" customFormat="1" ht="42.75" customHeight="1" hidden="1">
      <c r="A65" s="178" t="s">
        <v>423</v>
      </c>
      <c r="B65" s="178" t="s">
        <v>174</v>
      </c>
      <c r="C65" s="178" t="s">
        <v>218</v>
      </c>
      <c r="D65" s="178" t="s">
        <v>261</v>
      </c>
      <c r="E65" s="178" t="s">
        <v>425</v>
      </c>
      <c r="F65" s="227" t="s">
        <v>21</v>
      </c>
      <c r="G65" s="243"/>
      <c r="H65" s="243"/>
      <c r="I65" s="243"/>
      <c r="J65" s="192"/>
    </row>
    <row r="66" spans="1:10" s="186" customFormat="1" ht="55.5" customHeight="1" hidden="1">
      <c r="A66" s="178" t="s">
        <v>423</v>
      </c>
      <c r="B66" s="178" t="s">
        <v>175</v>
      </c>
      <c r="C66" s="178" t="s">
        <v>218</v>
      </c>
      <c r="D66" s="178" t="s">
        <v>261</v>
      </c>
      <c r="E66" s="178" t="s">
        <v>425</v>
      </c>
      <c r="F66" s="227" t="s">
        <v>22</v>
      </c>
      <c r="G66" s="243"/>
      <c r="H66" s="243"/>
      <c r="I66" s="243"/>
      <c r="J66" s="192"/>
    </row>
    <row r="67" spans="1:10" s="186" customFormat="1" ht="41.25" customHeight="1" hidden="1">
      <c r="A67" s="178" t="s">
        <v>423</v>
      </c>
      <c r="B67" s="178" t="s">
        <v>176</v>
      </c>
      <c r="C67" s="178" t="s">
        <v>218</v>
      </c>
      <c r="D67" s="178" t="s">
        <v>261</v>
      </c>
      <c r="E67" s="178" t="s">
        <v>425</v>
      </c>
      <c r="F67" s="227" t="s">
        <v>23</v>
      </c>
      <c r="G67" s="243"/>
      <c r="H67" s="243"/>
      <c r="I67" s="243"/>
      <c r="J67" s="192"/>
    </row>
    <row r="68" spans="1:10" s="186" customFormat="1" ht="43.5" customHeight="1" hidden="1">
      <c r="A68" s="178" t="s">
        <v>423</v>
      </c>
      <c r="B68" s="178" t="s">
        <v>177</v>
      </c>
      <c r="C68" s="178" t="s">
        <v>218</v>
      </c>
      <c r="D68" s="178" t="s">
        <v>261</v>
      </c>
      <c r="E68" s="178" t="s">
        <v>425</v>
      </c>
      <c r="F68" s="227" t="s">
        <v>24</v>
      </c>
      <c r="G68" s="243"/>
      <c r="H68" s="243"/>
      <c r="I68" s="243"/>
      <c r="J68" s="192"/>
    </row>
    <row r="69" spans="1:10" s="186" customFormat="1" ht="55.5" customHeight="1" hidden="1">
      <c r="A69" s="178" t="s">
        <v>423</v>
      </c>
      <c r="B69" s="178" t="s">
        <v>178</v>
      </c>
      <c r="C69" s="178" t="s">
        <v>218</v>
      </c>
      <c r="D69" s="178" t="s">
        <v>261</v>
      </c>
      <c r="E69" s="178" t="s">
        <v>425</v>
      </c>
      <c r="F69" s="227" t="s">
        <v>183</v>
      </c>
      <c r="G69" s="243"/>
      <c r="H69" s="243"/>
      <c r="I69" s="243"/>
      <c r="J69" s="192"/>
    </row>
    <row r="70" spans="1:10" s="186" customFormat="1" ht="54" customHeight="1" hidden="1">
      <c r="A70" s="178" t="s">
        <v>423</v>
      </c>
      <c r="B70" s="178" t="s">
        <v>184</v>
      </c>
      <c r="C70" s="178" t="s">
        <v>218</v>
      </c>
      <c r="D70" s="178" t="s">
        <v>261</v>
      </c>
      <c r="E70" s="178" t="s">
        <v>425</v>
      </c>
      <c r="F70" s="227" t="s">
        <v>25</v>
      </c>
      <c r="G70" s="243"/>
      <c r="H70" s="243"/>
      <c r="I70" s="243"/>
      <c r="J70" s="192"/>
    </row>
    <row r="71" spans="1:10" s="186" customFormat="1" ht="69" customHeight="1" hidden="1">
      <c r="A71" s="178" t="s">
        <v>423</v>
      </c>
      <c r="B71" s="178" t="s">
        <v>185</v>
      </c>
      <c r="C71" s="178" t="s">
        <v>218</v>
      </c>
      <c r="D71" s="178" t="s">
        <v>261</v>
      </c>
      <c r="E71" s="178" t="s">
        <v>425</v>
      </c>
      <c r="F71" s="227" t="s">
        <v>27</v>
      </c>
      <c r="G71" s="243"/>
      <c r="H71" s="243"/>
      <c r="I71" s="243"/>
      <c r="J71" s="192"/>
    </row>
    <row r="72" spans="1:10" s="186" customFormat="1" ht="68.25" customHeight="1" hidden="1">
      <c r="A72" s="178" t="s">
        <v>423</v>
      </c>
      <c r="B72" s="178" t="s">
        <v>186</v>
      </c>
      <c r="C72" s="178" t="s">
        <v>209</v>
      </c>
      <c r="D72" s="178" t="s">
        <v>261</v>
      </c>
      <c r="E72" s="178" t="s">
        <v>425</v>
      </c>
      <c r="F72" s="227" t="s">
        <v>27</v>
      </c>
      <c r="G72" s="243"/>
      <c r="H72" s="243"/>
      <c r="I72" s="243"/>
      <c r="J72" s="192"/>
    </row>
    <row r="73" spans="1:10" ht="51.75" customHeight="1">
      <c r="A73" s="240" t="s">
        <v>423</v>
      </c>
      <c r="B73" s="240" t="s">
        <v>530</v>
      </c>
      <c r="C73" s="240" t="s">
        <v>260</v>
      </c>
      <c r="D73" s="240" t="s">
        <v>261</v>
      </c>
      <c r="E73" s="240" t="s">
        <v>425</v>
      </c>
      <c r="F73" s="264" t="s">
        <v>531</v>
      </c>
      <c r="G73" s="242">
        <f>G74</f>
        <v>50</v>
      </c>
      <c r="H73" s="242">
        <f>H74</f>
        <v>0</v>
      </c>
      <c r="I73" s="242">
        <f>I74</f>
        <v>100</v>
      </c>
      <c r="J73" s="242">
        <f>J74</f>
        <v>100</v>
      </c>
    </row>
    <row r="74" spans="1:10" ht="51.75" customHeight="1">
      <c r="A74" s="178" t="s">
        <v>423</v>
      </c>
      <c r="B74" s="178" t="s">
        <v>530</v>
      </c>
      <c r="C74" s="178" t="s">
        <v>218</v>
      </c>
      <c r="D74" s="178" t="s">
        <v>261</v>
      </c>
      <c r="E74" s="178" t="s">
        <v>425</v>
      </c>
      <c r="F74" s="227" t="s">
        <v>532</v>
      </c>
      <c r="G74" s="243">
        <v>50</v>
      </c>
      <c r="H74" s="243">
        <v>0</v>
      </c>
      <c r="I74" s="243">
        <v>100</v>
      </c>
      <c r="J74" s="243">
        <v>100</v>
      </c>
    </row>
    <row r="75" spans="1:10" s="186" customFormat="1" ht="12.75" hidden="1">
      <c r="A75" s="237" t="s">
        <v>368</v>
      </c>
      <c r="B75" s="237" t="s">
        <v>259</v>
      </c>
      <c r="C75" s="237" t="s">
        <v>218</v>
      </c>
      <c r="D75" s="237" t="s">
        <v>261</v>
      </c>
      <c r="E75" s="237" t="s">
        <v>262</v>
      </c>
      <c r="F75" s="255" t="s">
        <v>369</v>
      </c>
      <c r="G75" s="239">
        <f>G76+G78</f>
        <v>0</v>
      </c>
      <c r="H75" s="239">
        <f>H76+H78</f>
        <v>0</v>
      </c>
      <c r="I75" s="239">
        <f>I76+I78</f>
        <v>0</v>
      </c>
      <c r="J75" s="238"/>
    </row>
    <row r="76" spans="1:10" ht="12.75" hidden="1">
      <c r="A76" s="240" t="s">
        <v>368</v>
      </c>
      <c r="B76" s="240" t="s">
        <v>359</v>
      </c>
      <c r="C76" s="240" t="s">
        <v>218</v>
      </c>
      <c r="D76" s="240" t="s">
        <v>261</v>
      </c>
      <c r="E76" s="240" t="s">
        <v>370</v>
      </c>
      <c r="F76" s="254" t="s">
        <v>371</v>
      </c>
      <c r="G76" s="242">
        <f>G77</f>
        <v>0</v>
      </c>
      <c r="H76" s="242">
        <f>H77</f>
        <v>0</v>
      </c>
      <c r="I76" s="242">
        <f>I77</f>
        <v>0</v>
      </c>
      <c r="J76" s="192"/>
    </row>
    <row r="77" spans="1:10" ht="24" customHeight="1" hidden="1">
      <c r="A77" s="178" t="s">
        <v>368</v>
      </c>
      <c r="B77" s="178" t="s">
        <v>372</v>
      </c>
      <c r="C77" s="178" t="s">
        <v>218</v>
      </c>
      <c r="D77" s="178" t="s">
        <v>261</v>
      </c>
      <c r="E77" s="178" t="s">
        <v>370</v>
      </c>
      <c r="F77" s="252" t="s">
        <v>29</v>
      </c>
      <c r="G77" s="243"/>
      <c r="H77" s="243"/>
      <c r="I77" s="243"/>
      <c r="J77" s="192"/>
    </row>
    <row r="78" spans="1:10" ht="12.75" customHeight="1" hidden="1">
      <c r="A78" s="178" t="s">
        <v>368</v>
      </c>
      <c r="B78" s="178" t="s">
        <v>373</v>
      </c>
      <c r="C78" s="178" t="s">
        <v>218</v>
      </c>
      <c r="D78" s="178" t="s">
        <v>261</v>
      </c>
      <c r="E78" s="178" t="s">
        <v>370</v>
      </c>
      <c r="F78" s="252" t="s">
        <v>187</v>
      </c>
      <c r="G78" s="243"/>
      <c r="H78" s="243"/>
      <c r="I78" s="243"/>
      <c r="J78" s="192"/>
    </row>
    <row r="79" spans="1:10" s="186" customFormat="1" ht="14.25" customHeight="1">
      <c r="A79" s="544" t="s">
        <v>374</v>
      </c>
      <c r="B79" s="545"/>
      <c r="C79" s="545"/>
      <c r="D79" s="545"/>
      <c r="E79" s="545"/>
      <c r="F79" s="546"/>
      <c r="G79" s="256" t="e">
        <f>G11+G17+G30+G34+G42+G49+G54+G64+G75</f>
        <v>#REF!</v>
      </c>
      <c r="H79" s="256" t="e">
        <f>H11+H17+H30+H34+H42+H49+H54+H64+H75</f>
        <v>#REF!</v>
      </c>
      <c r="I79" s="256">
        <f>I11+I17+I30+I34+I42+I49+I54+I64+I75</f>
        <v>24111.8</v>
      </c>
      <c r="J79" s="256">
        <f>J11+J17+J30+J34+J42+J49+J54+J64+J75</f>
        <v>24506.8</v>
      </c>
    </row>
    <row r="80" spans="1:10" s="186" customFormat="1" ht="12.75">
      <c r="A80" s="547" t="s">
        <v>375</v>
      </c>
      <c r="B80" s="547"/>
      <c r="C80" s="547"/>
      <c r="D80" s="547"/>
      <c r="E80" s="547"/>
      <c r="F80" s="547"/>
      <c r="G80" s="257" t="e">
        <f>G81+G86+G101+G109+G117</f>
        <v>#REF!</v>
      </c>
      <c r="H80" s="257" t="e">
        <f>H81+H86+H101+H109+H117</f>
        <v>#REF!</v>
      </c>
      <c r="I80" s="291">
        <f>I81+I86+I101+I109</f>
        <v>6320.900000000001</v>
      </c>
      <c r="J80" s="291">
        <f>J81+J86+J101+J109</f>
        <v>6812.3</v>
      </c>
    </row>
    <row r="81" spans="1:10" s="186" customFormat="1" ht="12.75">
      <c r="A81" s="258" t="s">
        <v>376</v>
      </c>
      <c r="B81" s="258" t="s">
        <v>121</v>
      </c>
      <c r="C81" s="258" t="s">
        <v>260</v>
      </c>
      <c r="D81" s="258" t="s">
        <v>261</v>
      </c>
      <c r="E81" s="258" t="s">
        <v>262</v>
      </c>
      <c r="F81" s="259" t="s">
        <v>122</v>
      </c>
      <c r="G81" s="257">
        <f>G82+G83</f>
        <v>1959</v>
      </c>
      <c r="H81" s="257">
        <f>H82+H83</f>
        <v>-1</v>
      </c>
      <c r="I81" s="257">
        <f>I82+I83+I85+I84</f>
        <v>4628.200000000001</v>
      </c>
      <c r="J81" s="257">
        <f>J82+J83+J85+J84</f>
        <v>5105.2</v>
      </c>
    </row>
    <row r="82" spans="1:10" ht="25.5">
      <c r="A82" s="178" t="s">
        <v>376</v>
      </c>
      <c r="B82" s="178" t="s">
        <v>127</v>
      </c>
      <c r="C82" s="178" t="s">
        <v>218</v>
      </c>
      <c r="D82" s="178" t="s">
        <v>261</v>
      </c>
      <c r="E82" s="178" t="s">
        <v>482</v>
      </c>
      <c r="F82" s="227" t="s">
        <v>614</v>
      </c>
      <c r="G82" s="260">
        <v>946</v>
      </c>
      <c r="H82" s="260">
        <v>1012</v>
      </c>
      <c r="I82" s="260">
        <v>2541.4</v>
      </c>
      <c r="J82" s="260">
        <v>5078</v>
      </c>
    </row>
    <row r="83" spans="1:10" ht="25.5">
      <c r="A83" s="178" t="s">
        <v>376</v>
      </c>
      <c r="B83" s="178" t="s">
        <v>273</v>
      </c>
      <c r="C83" s="178" t="s">
        <v>218</v>
      </c>
      <c r="D83" s="178" t="s">
        <v>261</v>
      </c>
      <c r="E83" s="178" t="s">
        <v>482</v>
      </c>
      <c r="F83" s="227" t="s">
        <v>32</v>
      </c>
      <c r="G83" s="260">
        <v>1013</v>
      </c>
      <c r="H83" s="260">
        <v>-1013</v>
      </c>
      <c r="I83" s="260">
        <v>2085.2</v>
      </c>
      <c r="J83" s="260">
        <v>25.9</v>
      </c>
    </row>
    <row r="84" spans="1:10" ht="24.75" customHeight="1">
      <c r="A84" s="178" t="s">
        <v>376</v>
      </c>
      <c r="B84" s="178" t="s">
        <v>619</v>
      </c>
      <c r="C84" s="178" t="s">
        <v>218</v>
      </c>
      <c r="D84" s="178" t="s">
        <v>261</v>
      </c>
      <c r="E84" s="178" t="s">
        <v>482</v>
      </c>
      <c r="F84" s="224" t="s">
        <v>484</v>
      </c>
      <c r="G84" s="260"/>
      <c r="H84" s="260"/>
      <c r="I84" s="260">
        <v>1.6</v>
      </c>
      <c r="J84" s="260">
        <v>1.3</v>
      </c>
    </row>
    <row r="85" spans="1:10" ht="12.75" hidden="1">
      <c r="A85" s="178" t="s">
        <v>376</v>
      </c>
      <c r="B85" s="178" t="s">
        <v>518</v>
      </c>
      <c r="C85" s="178" t="s">
        <v>218</v>
      </c>
      <c r="D85" s="178" t="s">
        <v>261</v>
      </c>
      <c r="E85" s="178" t="s">
        <v>482</v>
      </c>
      <c r="F85" s="227" t="s">
        <v>33</v>
      </c>
      <c r="G85" s="260"/>
      <c r="H85" s="260"/>
      <c r="I85" s="260"/>
      <c r="J85" s="192"/>
    </row>
    <row r="86" spans="1:10" s="186" customFormat="1" ht="25.5">
      <c r="A86" s="237" t="s">
        <v>376</v>
      </c>
      <c r="B86" s="237" t="s">
        <v>519</v>
      </c>
      <c r="C86" s="237" t="s">
        <v>260</v>
      </c>
      <c r="D86" s="237" t="s">
        <v>415</v>
      </c>
      <c r="E86" s="237" t="s">
        <v>482</v>
      </c>
      <c r="F86" s="261" t="s">
        <v>520</v>
      </c>
      <c r="G86" s="257">
        <f>G97+G87+G90</f>
        <v>0</v>
      </c>
      <c r="H86" s="257">
        <f>H97+H87+H90</f>
        <v>0</v>
      </c>
      <c r="I86" s="292">
        <f>I87+I89+I93+I99+I91+I97</f>
        <v>1263.8</v>
      </c>
      <c r="J86" s="292">
        <f>J87+J89+J93+J99+J91+J97</f>
        <v>1263.8</v>
      </c>
    </row>
    <row r="87" spans="1:10" s="186" customFormat="1" ht="52.5" customHeight="1" hidden="1">
      <c r="A87" s="240" t="s">
        <v>376</v>
      </c>
      <c r="B87" s="240" t="s">
        <v>620</v>
      </c>
      <c r="C87" s="240" t="s">
        <v>260</v>
      </c>
      <c r="D87" s="240" t="s">
        <v>261</v>
      </c>
      <c r="E87" s="240" t="s">
        <v>482</v>
      </c>
      <c r="F87" s="455" t="s">
        <v>621</v>
      </c>
      <c r="G87" s="262">
        <f>G88</f>
        <v>0</v>
      </c>
      <c r="H87" s="262">
        <f>H88</f>
        <v>0</v>
      </c>
      <c r="I87" s="262">
        <f>I88</f>
        <v>0</v>
      </c>
      <c r="J87" s="262">
        <f>J88</f>
        <v>0</v>
      </c>
    </row>
    <row r="88" spans="1:10" s="186" customFormat="1" ht="57" customHeight="1" hidden="1">
      <c r="A88" s="178" t="s">
        <v>376</v>
      </c>
      <c r="B88" s="178" t="s">
        <v>620</v>
      </c>
      <c r="C88" s="178" t="s">
        <v>218</v>
      </c>
      <c r="D88" s="178" t="s">
        <v>261</v>
      </c>
      <c r="E88" s="178" t="s">
        <v>482</v>
      </c>
      <c r="F88" s="227" t="s">
        <v>53</v>
      </c>
      <c r="G88" s="260"/>
      <c r="H88" s="260"/>
      <c r="I88" s="260"/>
      <c r="J88" s="238"/>
    </row>
    <row r="89" spans="1:10" s="186" customFormat="1" ht="30" customHeight="1">
      <c r="A89" s="178" t="s">
        <v>376</v>
      </c>
      <c r="B89" s="178" t="s">
        <v>271</v>
      </c>
      <c r="C89" s="178" t="s">
        <v>260</v>
      </c>
      <c r="D89" s="178" t="s">
        <v>261</v>
      </c>
      <c r="E89" s="178" t="s">
        <v>482</v>
      </c>
      <c r="F89" s="270" t="s">
        <v>272</v>
      </c>
      <c r="G89" s="260"/>
      <c r="H89" s="260"/>
      <c r="I89" s="293">
        <f>I90</f>
        <v>1263.8</v>
      </c>
      <c r="J89" s="293">
        <f>J90</f>
        <v>1263.8</v>
      </c>
    </row>
    <row r="90" spans="1:10" s="186" customFormat="1" ht="25.5" customHeight="1">
      <c r="A90" s="178" t="s">
        <v>376</v>
      </c>
      <c r="B90" s="178" t="s">
        <v>271</v>
      </c>
      <c r="C90" s="178" t="s">
        <v>218</v>
      </c>
      <c r="D90" s="178" t="s">
        <v>261</v>
      </c>
      <c r="E90" s="178" t="s">
        <v>482</v>
      </c>
      <c r="F90" s="263" t="s">
        <v>622</v>
      </c>
      <c r="G90" s="260"/>
      <c r="H90" s="260"/>
      <c r="I90" s="293">
        <v>1263.8</v>
      </c>
      <c r="J90" s="293">
        <v>1263.8</v>
      </c>
    </row>
    <row r="91" spans="1:10" s="186" customFormat="1" ht="39" customHeight="1" hidden="1">
      <c r="A91" s="178" t="s">
        <v>376</v>
      </c>
      <c r="B91" s="178" t="s">
        <v>521</v>
      </c>
      <c r="C91" s="178" t="s">
        <v>260</v>
      </c>
      <c r="D91" s="178" t="s">
        <v>261</v>
      </c>
      <c r="E91" s="178" t="s">
        <v>482</v>
      </c>
      <c r="F91" s="294" t="s">
        <v>522</v>
      </c>
      <c r="G91" s="260"/>
      <c r="H91" s="260"/>
      <c r="I91" s="293">
        <f>I92</f>
        <v>0</v>
      </c>
      <c r="J91" s="293">
        <f>J92</f>
        <v>0</v>
      </c>
    </row>
    <row r="92" spans="1:10" s="186" customFormat="1" ht="36.75" customHeight="1" hidden="1">
      <c r="A92" s="178" t="s">
        <v>376</v>
      </c>
      <c r="B92" s="178" t="s">
        <v>521</v>
      </c>
      <c r="C92" s="178" t="s">
        <v>218</v>
      </c>
      <c r="D92" s="178" t="s">
        <v>261</v>
      </c>
      <c r="E92" s="178" t="s">
        <v>482</v>
      </c>
      <c r="F92" s="285" t="s">
        <v>497</v>
      </c>
      <c r="G92" s="260"/>
      <c r="H92" s="260"/>
      <c r="I92" s="293"/>
      <c r="J92" s="238"/>
    </row>
    <row r="93" spans="1:10" s="186" customFormat="1" ht="38.25" customHeight="1" hidden="1">
      <c r="A93" s="178" t="s">
        <v>376</v>
      </c>
      <c r="B93" s="240" t="s">
        <v>523</v>
      </c>
      <c r="C93" s="178" t="s">
        <v>260</v>
      </c>
      <c r="D93" s="178" t="s">
        <v>261</v>
      </c>
      <c r="E93" s="178" t="s">
        <v>482</v>
      </c>
      <c r="F93" s="289" t="s">
        <v>524</v>
      </c>
      <c r="G93" s="260"/>
      <c r="H93" s="260"/>
      <c r="I93" s="260">
        <f>I94</f>
        <v>0</v>
      </c>
      <c r="J93" s="260">
        <f>J94</f>
        <v>0</v>
      </c>
    </row>
    <row r="94" spans="1:10" s="186" customFormat="1" ht="45" customHeight="1" hidden="1">
      <c r="A94" s="178" t="s">
        <v>376</v>
      </c>
      <c r="B94" s="178" t="s">
        <v>523</v>
      </c>
      <c r="C94" s="178" t="s">
        <v>218</v>
      </c>
      <c r="D94" s="178" t="s">
        <v>261</v>
      </c>
      <c r="E94" s="178" t="s">
        <v>482</v>
      </c>
      <c r="F94" s="283" t="s">
        <v>493</v>
      </c>
      <c r="G94" s="260"/>
      <c r="H94" s="260"/>
      <c r="I94" s="260"/>
      <c r="J94" s="238"/>
    </row>
    <row r="95" spans="1:10" s="186" customFormat="1" ht="12.75" hidden="1">
      <c r="A95" s="178"/>
      <c r="B95" s="178"/>
      <c r="C95" s="178"/>
      <c r="D95" s="178"/>
      <c r="E95" s="178"/>
      <c r="F95" s="227"/>
      <c r="G95" s="260"/>
      <c r="H95" s="260"/>
      <c r="I95" s="260"/>
      <c r="J95" s="238"/>
    </row>
    <row r="96" spans="1:10" s="186" customFormat="1" ht="69.75" customHeight="1" hidden="1">
      <c r="A96" s="178"/>
      <c r="B96" s="178"/>
      <c r="C96" s="178"/>
      <c r="D96" s="178"/>
      <c r="E96" s="178"/>
      <c r="F96" s="227"/>
      <c r="G96" s="260"/>
      <c r="H96" s="260"/>
      <c r="I96" s="260"/>
      <c r="J96" s="238"/>
    </row>
    <row r="97" spans="1:10" s="186" customFormat="1" ht="72" hidden="1">
      <c r="A97" s="295" t="s">
        <v>376</v>
      </c>
      <c r="B97" s="295" t="s">
        <v>525</v>
      </c>
      <c r="C97" s="295" t="s">
        <v>260</v>
      </c>
      <c r="D97" s="295" t="s">
        <v>261</v>
      </c>
      <c r="E97" s="295" t="s">
        <v>482</v>
      </c>
      <c r="F97" s="284" t="s">
        <v>526</v>
      </c>
      <c r="G97" s="260">
        <f>G98</f>
        <v>0</v>
      </c>
      <c r="H97" s="260">
        <f>H98</f>
        <v>0</v>
      </c>
      <c r="I97" s="260">
        <f>I98</f>
        <v>0</v>
      </c>
      <c r="J97" s="260">
        <f>J98</f>
        <v>0</v>
      </c>
    </row>
    <row r="98" spans="1:10" s="186" customFormat="1" ht="72" hidden="1">
      <c r="A98" s="295" t="s">
        <v>376</v>
      </c>
      <c r="B98" s="295" t="s">
        <v>525</v>
      </c>
      <c r="C98" s="295" t="s">
        <v>218</v>
      </c>
      <c r="D98" s="295" t="s">
        <v>261</v>
      </c>
      <c r="E98" s="295" t="s">
        <v>482</v>
      </c>
      <c r="F98" s="284" t="s">
        <v>495</v>
      </c>
      <c r="G98" s="260"/>
      <c r="H98" s="260"/>
      <c r="I98" s="260"/>
      <c r="J98" s="238"/>
    </row>
    <row r="99" spans="1:10" s="186" customFormat="1" ht="78" customHeight="1" hidden="1">
      <c r="A99" s="178" t="s">
        <v>376</v>
      </c>
      <c r="B99" s="178" t="s">
        <v>525</v>
      </c>
      <c r="C99" s="178" t="s">
        <v>260</v>
      </c>
      <c r="D99" s="178" t="s">
        <v>261</v>
      </c>
      <c r="E99" s="178" t="s">
        <v>482</v>
      </c>
      <c r="F99" s="284" t="s">
        <v>526</v>
      </c>
      <c r="G99" s="243"/>
      <c r="H99" s="243"/>
      <c r="I99" s="243">
        <f>I100</f>
        <v>0</v>
      </c>
      <c r="J99" s="243">
        <f>J100</f>
        <v>0</v>
      </c>
    </row>
    <row r="100" spans="1:10" s="186" customFormat="1" ht="84.75" customHeight="1" hidden="1">
      <c r="A100" s="178" t="s">
        <v>376</v>
      </c>
      <c r="B100" s="178" t="s">
        <v>525</v>
      </c>
      <c r="C100" s="178" t="s">
        <v>218</v>
      </c>
      <c r="D100" s="178" t="s">
        <v>261</v>
      </c>
      <c r="E100" s="178" t="s">
        <v>482</v>
      </c>
      <c r="F100" s="284" t="s">
        <v>495</v>
      </c>
      <c r="G100" s="243"/>
      <c r="H100" s="243"/>
      <c r="I100" s="243"/>
      <c r="J100" s="238"/>
    </row>
    <row r="101" spans="1:10" s="186" customFormat="1" ht="17.25" customHeight="1">
      <c r="A101" s="237" t="s">
        <v>376</v>
      </c>
      <c r="B101" s="237" t="s">
        <v>123</v>
      </c>
      <c r="C101" s="237" t="s">
        <v>260</v>
      </c>
      <c r="D101" s="237" t="s">
        <v>261</v>
      </c>
      <c r="E101" s="237" t="s">
        <v>482</v>
      </c>
      <c r="F101" s="261" t="s">
        <v>19</v>
      </c>
      <c r="G101" s="257" t="e">
        <f>G107+#REF!+#REF!</f>
        <v>#REF!</v>
      </c>
      <c r="H101" s="257" t="e">
        <f>H107+#REF!+#REF!</f>
        <v>#REF!</v>
      </c>
      <c r="I101" s="257">
        <f>I102+I106+I107</f>
        <v>428.9</v>
      </c>
      <c r="J101" s="257">
        <f>J102+J106+J107</f>
        <v>443.3</v>
      </c>
    </row>
    <row r="102" spans="1:10" s="184" customFormat="1" ht="30" customHeight="1">
      <c r="A102" s="240" t="s">
        <v>376</v>
      </c>
      <c r="B102" s="240" t="s">
        <v>124</v>
      </c>
      <c r="C102" s="240" t="s">
        <v>260</v>
      </c>
      <c r="D102" s="240" t="s">
        <v>261</v>
      </c>
      <c r="E102" s="240" t="s">
        <v>482</v>
      </c>
      <c r="F102" s="264" t="s">
        <v>20</v>
      </c>
      <c r="G102" s="242"/>
      <c r="H102" s="242"/>
      <c r="I102" s="242">
        <f>I103</f>
        <v>8.4</v>
      </c>
      <c r="J102" s="242">
        <f>J103</f>
        <v>8.4</v>
      </c>
    </row>
    <row r="103" spans="1:10" ht="28.5" customHeight="1">
      <c r="A103" s="178" t="s">
        <v>376</v>
      </c>
      <c r="B103" s="178" t="s">
        <v>124</v>
      </c>
      <c r="C103" s="178" t="s">
        <v>218</v>
      </c>
      <c r="D103" s="178" t="s">
        <v>261</v>
      </c>
      <c r="E103" s="178" t="s">
        <v>482</v>
      </c>
      <c r="F103" s="227" t="s">
        <v>98</v>
      </c>
      <c r="G103" s="265">
        <f>G104+G105</f>
        <v>3.2</v>
      </c>
      <c r="H103" s="265">
        <v>0</v>
      </c>
      <c r="I103" s="243">
        <f>I104+I105</f>
        <v>8.4</v>
      </c>
      <c r="J103" s="243">
        <f>J104+J105</f>
        <v>8.4</v>
      </c>
    </row>
    <row r="104" spans="1:10" ht="31.5" customHeight="1">
      <c r="A104" s="178" t="s">
        <v>376</v>
      </c>
      <c r="B104" s="178" t="s">
        <v>124</v>
      </c>
      <c r="C104" s="178" t="s">
        <v>218</v>
      </c>
      <c r="D104" s="178" t="s">
        <v>261</v>
      </c>
      <c r="E104" s="178" t="s">
        <v>482</v>
      </c>
      <c r="F104" s="266" t="s">
        <v>378</v>
      </c>
      <c r="G104" s="243">
        <v>1</v>
      </c>
      <c r="H104" s="243">
        <v>1</v>
      </c>
      <c r="I104" s="243">
        <v>1</v>
      </c>
      <c r="J104" s="243">
        <v>1</v>
      </c>
    </row>
    <row r="105" spans="1:10" ht="53.25" customHeight="1">
      <c r="A105" s="178" t="s">
        <v>376</v>
      </c>
      <c r="B105" s="178" t="s">
        <v>124</v>
      </c>
      <c r="C105" s="178" t="s">
        <v>218</v>
      </c>
      <c r="D105" s="178" t="s">
        <v>261</v>
      </c>
      <c r="E105" s="178" t="s">
        <v>482</v>
      </c>
      <c r="F105" s="266" t="s">
        <v>386</v>
      </c>
      <c r="G105" s="243">
        <v>2.2</v>
      </c>
      <c r="H105" s="243">
        <v>2.2</v>
      </c>
      <c r="I105" s="243">
        <v>7.4</v>
      </c>
      <c r="J105" s="243">
        <v>7.4</v>
      </c>
    </row>
    <row r="106" spans="1:10" s="184" customFormat="1" ht="30" customHeight="1">
      <c r="A106" s="178" t="s">
        <v>376</v>
      </c>
      <c r="B106" s="178" t="s">
        <v>125</v>
      </c>
      <c r="C106" s="178" t="s">
        <v>218</v>
      </c>
      <c r="D106" s="178" t="s">
        <v>261</v>
      </c>
      <c r="E106" s="178" t="s">
        <v>482</v>
      </c>
      <c r="F106" s="227" t="s">
        <v>61</v>
      </c>
      <c r="G106" s="242">
        <v>243.6</v>
      </c>
      <c r="H106" s="242">
        <v>0</v>
      </c>
      <c r="I106" s="243">
        <v>358.7</v>
      </c>
      <c r="J106" s="243">
        <v>373.1</v>
      </c>
    </row>
    <row r="107" spans="1:10" s="184" customFormat="1" ht="26.25" customHeight="1">
      <c r="A107" s="178" t="s">
        <v>376</v>
      </c>
      <c r="B107" s="178" t="s">
        <v>126</v>
      </c>
      <c r="C107" s="178" t="s">
        <v>218</v>
      </c>
      <c r="D107" s="178" t="s">
        <v>261</v>
      </c>
      <c r="E107" s="178" t="s">
        <v>482</v>
      </c>
      <c r="F107" s="227" t="s">
        <v>60</v>
      </c>
      <c r="G107" s="242">
        <v>70</v>
      </c>
      <c r="H107" s="242">
        <v>0</v>
      </c>
      <c r="I107" s="243">
        <v>61.8</v>
      </c>
      <c r="J107" s="243">
        <v>61.8</v>
      </c>
    </row>
    <row r="108" spans="1:10" ht="15" customHeight="1" hidden="1">
      <c r="A108" s="178" t="s">
        <v>376</v>
      </c>
      <c r="B108" s="178" t="s">
        <v>189</v>
      </c>
      <c r="C108" s="178" t="s">
        <v>218</v>
      </c>
      <c r="D108" s="178" t="s">
        <v>261</v>
      </c>
      <c r="E108" s="178" t="s">
        <v>377</v>
      </c>
      <c r="F108" s="227" t="s">
        <v>65</v>
      </c>
      <c r="G108" s="243"/>
      <c r="H108" s="243"/>
      <c r="I108" s="243"/>
      <c r="J108" s="192"/>
    </row>
    <row r="109" spans="1:10" ht="12.75" customHeight="1" hidden="1">
      <c r="A109" s="237" t="s">
        <v>376</v>
      </c>
      <c r="B109" s="237" t="s">
        <v>527</v>
      </c>
      <c r="C109" s="237" t="s">
        <v>260</v>
      </c>
      <c r="D109" s="237" t="s">
        <v>261</v>
      </c>
      <c r="E109" s="237" t="s">
        <v>262</v>
      </c>
      <c r="F109" s="267" t="s">
        <v>414</v>
      </c>
      <c r="G109" s="239">
        <f>G111+G115</f>
        <v>0</v>
      </c>
      <c r="H109" s="239">
        <f>H111+H115</f>
        <v>0</v>
      </c>
      <c r="I109" s="239">
        <f>I111+I115</f>
        <v>0</v>
      </c>
      <c r="J109" s="239">
        <f>J111+J115</f>
        <v>0</v>
      </c>
    </row>
    <row r="110" spans="1:10" ht="54.75" customHeight="1" hidden="1">
      <c r="A110" s="178" t="s">
        <v>376</v>
      </c>
      <c r="B110" s="178" t="s">
        <v>190</v>
      </c>
      <c r="C110" s="178" t="s">
        <v>218</v>
      </c>
      <c r="D110" s="178" t="s">
        <v>261</v>
      </c>
      <c r="E110" s="178" t="s">
        <v>377</v>
      </c>
      <c r="F110" s="227" t="s">
        <v>66</v>
      </c>
      <c r="G110" s="243"/>
      <c r="H110" s="243"/>
      <c r="I110" s="243"/>
      <c r="J110" s="192"/>
    </row>
    <row r="111" spans="1:10" s="186" customFormat="1" ht="38.25" hidden="1">
      <c r="A111" s="178" t="s">
        <v>376</v>
      </c>
      <c r="B111" s="178" t="s">
        <v>387</v>
      </c>
      <c r="C111" s="178" t="s">
        <v>218</v>
      </c>
      <c r="D111" s="178" t="s">
        <v>261</v>
      </c>
      <c r="E111" s="178" t="s">
        <v>377</v>
      </c>
      <c r="F111" s="227" t="s">
        <v>67</v>
      </c>
      <c r="G111" s="243"/>
      <c r="H111" s="243"/>
      <c r="I111" s="243"/>
      <c r="J111" s="238"/>
    </row>
    <row r="112" spans="1:10" s="186" customFormat="1" ht="51" hidden="1">
      <c r="A112" s="178" t="s">
        <v>376</v>
      </c>
      <c r="B112" s="178" t="s">
        <v>191</v>
      </c>
      <c r="C112" s="178" t="s">
        <v>218</v>
      </c>
      <c r="D112" s="178" t="s">
        <v>261</v>
      </c>
      <c r="E112" s="178" t="s">
        <v>377</v>
      </c>
      <c r="F112" s="227" t="s">
        <v>69</v>
      </c>
      <c r="G112" s="243"/>
      <c r="H112" s="243"/>
      <c r="I112" s="243"/>
      <c r="J112" s="238"/>
    </row>
    <row r="113" spans="1:10" s="186" customFormat="1" ht="38.25" hidden="1">
      <c r="A113" s="178" t="s">
        <v>376</v>
      </c>
      <c r="B113" s="178" t="s">
        <v>192</v>
      </c>
      <c r="C113" s="178" t="s">
        <v>218</v>
      </c>
      <c r="D113" s="178" t="s">
        <v>261</v>
      </c>
      <c r="E113" s="178" t="s">
        <v>377</v>
      </c>
      <c r="F113" s="227" t="s">
        <v>70</v>
      </c>
      <c r="G113" s="243"/>
      <c r="H113" s="243"/>
      <c r="I113" s="243"/>
      <c r="J113" s="238"/>
    </row>
    <row r="114" spans="1:10" s="186" customFormat="1" ht="51" hidden="1">
      <c r="A114" s="178" t="s">
        <v>376</v>
      </c>
      <c r="B114" s="178" t="s">
        <v>349</v>
      </c>
      <c r="C114" s="178" t="s">
        <v>218</v>
      </c>
      <c r="D114" s="178" t="s">
        <v>261</v>
      </c>
      <c r="E114" s="178" t="s">
        <v>377</v>
      </c>
      <c r="F114" s="227" t="s">
        <v>72</v>
      </c>
      <c r="G114" s="243"/>
      <c r="H114" s="243"/>
      <c r="I114" s="243"/>
      <c r="J114" s="238"/>
    </row>
    <row r="115" spans="1:10" s="186" customFormat="1" ht="31.5" customHeight="1" hidden="1">
      <c r="A115" s="178" t="s">
        <v>376</v>
      </c>
      <c r="B115" s="268" t="s">
        <v>528</v>
      </c>
      <c r="C115" s="178" t="s">
        <v>218</v>
      </c>
      <c r="D115" s="178" t="s">
        <v>261</v>
      </c>
      <c r="E115" s="178" t="s">
        <v>482</v>
      </c>
      <c r="F115" s="227" t="s">
        <v>73</v>
      </c>
      <c r="G115" s="243"/>
      <c r="H115" s="243"/>
      <c r="I115" s="243"/>
      <c r="J115" s="238"/>
    </row>
    <row r="116" spans="1:10" s="186" customFormat="1" ht="31.5" customHeight="1" hidden="1">
      <c r="A116" s="178" t="s">
        <v>376</v>
      </c>
      <c r="B116" s="268" t="s">
        <v>193</v>
      </c>
      <c r="C116" s="178" t="s">
        <v>218</v>
      </c>
      <c r="D116" s="178" t="s">
        <v>261</v>
      </c>
      <c r="E116" s="178" t="s">
        <v>377</v>
      </c>
      <c r="F116" s="269" t="s">
        <v>74</v>
      </c>
      <c r="G116" s="243"/>
      <c r="H116" s="243"/>
      <c r="I116" s="243"/>
      <c r="J116" s="238"/>
    </row>
    <row r="117" spans="1:10" s="186" customFormat="1" ht="39" customHeight="1" hidden="1">
      <c r="A117" s="237" t="s">
        <v>194</v>
      </c>
      <c r="B117" s="237" t="s">
        <v>259</v>
      </c>
      <c r="C117" s="237" t="s">
        <v>218</v>
      </c>
      <c r="D117" s="237" t="s">
        <v>261</v>
      </c>
      <c r="E117" s="237" t="s">
        <v>262</v>
      </c>
      <c r="F117" s="267" t="s">
        <v>389</v>
      </c>
      <c r="G117" s="239">
        <f>G118</f>
        <v>0</v>
      </c>
      <c r="H117" s="239">
        <f>H118</f>
        <v>0</v>
      </c>
      <c r="I117" s="239">
        <f>I118</f>
        <v>0</v>
      </c>
      <c r="J117" s="238"/>
    </row>
    <row r="118" spans="1:10" s="186" customFormat="1" ht="70.5" customHeight="1" hidden="1">
      <c r="A118" s="178" t="s">
        <v>194</v>
      </c>
      <c r="B118" s="178" t="s">
        <v>351</v>
      </c>
      <c r="C118" s="178" t="s">
        <v>218</v>
      </c>
      <c r="D118" s="178" t="s">
        <v>261</v>
      </c>
      <c r="E118" s="178" t="s">
        <v>370</v>
      </c>
      <c r="F118" s="227" t="s">
        <v>160</v>
      </c>
      <c r="G118" s="243">
        <v>0</v>
      </c>
      <c r="H118" s="243">
        <v>0</v>
      </c>
      <c r="I118" s="243">
        <v>0</v>
      </c>
      <c r="J118" s="238"/>
    </row>
    <row r="119" spans="1:10" s="186" customFormat="1" ht="39" customHeight="1" hidden="1">
      <c r="A119" s="178" t="s">
        <v>388</v>
      </c>
      <c r="B119" s="178" t="s">
        <v>351</v>
      </c>
      <c r="C119" s="178" t="s">
        <v>218</v>
      </c>
      <c r="D119" s="178" t="s">
        <v>261</v>
      </c>
      <c r="E119" s="178" t="s">
        <v>377</v>
      </c>
      <c r="F119" s="227" t="s">
        <v>161</v>
      </c>
      <c r="G119" s="243"/>
      <c r="H119" s="243"/>
      <c r="I119" s="243"/>
      <c r="J119" s="238"/>
    </row>
    <row r="120" spans="1:10" ht="12.75">
      <c r="A120" s="237"/>
      <c r="B120" s="237"/>
      <c r="C120" s="237"/>
      <c r="D120" s="237"/>
      <c r="E120" s="237"/>
      <c r="F120" s="238" t="s">
        <v>390</v>
      </c>
      <c r="G120" s="239" t="e">
        <f>G79+G80</f>
        <v>#REF!</v>
      </c>
      <c r="H120" s="239" t="e">
        <f>H79+H80</f>
        <v>#REF!</v>
      </c>
      <c r="I120" s="456">
        <f>I79+I80</f>
        <v>30432.7</v>
      </c>
      <c r="J120" s="456">
        <f>J79+J80</f>
        <v>31319.1</v>
      </c>
    </row>
    <row r="121" spans="1:6" ht="12.75">
      <c r="A121" s="186"/>
      <c r="B121" s="186"/>
      <c r="C121" s="186"/>
      <c r="D121" s="186"/>
      <c r="E121" s="186"/>
      <c r="F121" s="186"/>
    </row>
    <row r="122" ht="12.75">
      <c r="I122" s="189"/>
    </row>
    <row r="123" spans="7:9" ht="12.75">
      <c r="G123" s="189"/>
      <c r="H123" s="189"/>
      <c r="I123" s="189"/>
    </row>
    <row r="124" spans="7:9" ht="12.75">
      <c r="G124" s="190"/>
      <c r="H124" s="190"/>
      <c r="I124" s="190"/>
    </row>
    <row r="125" spans="7:9" ht="12.75">
      <c r="G125" s="190"/>
      <c r="H125" s="190"/>
      <c r="I125" s="190"/>
    </row>
  </sheetData>
  <sheetProtection/>
  <mergeCells count="5">
    <mergeCell ref="A6:J6"/>
    <mergeCell ref="A8:E8"/>
    <mergeCell ref="A9:E9"/>
    <mergeCell ref="A79:F79"/>
    <mergeCell ref="A80:F8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81"/>
  <sheetViews>
    <sheetView view="pageBreakPreview" zoomScaleSheetLayoutView="100" zoomScalePageLayoutView="0" workbookViewId="0" topLeftCell="A1">
      <selection activeCell="C3" sqref="C3:G3"/>
    </sheetView>
  </sheetViews>
  <sheetFormatPr defaultColWidth="9.00390625" defaultRowHeight="12.75"/>
  <cols>
    <col min="1" max="1" width="53.00390625" style="1" customWidth="1"/>
    <col min="2" max="2" width="5.00390625" style="19" customWidth="1"/>
    <col min="3" max="3" width="4.00390625" style="6" customWidth="1"/>
    <col min="4" max="4" width="4.25390625" style="6" customWidth="1"/>
    <col min="5" max="5" width="12.375" style="1" customWidth="1"/>
    <col min="6" max="6" width="5.75390625" style="6" customWidth="1"/>
    <col min="7" max="8" width="12.25390625" style="16" hidden="1" customWidth="1"/>
    <col min="9" max="9" width="12.25390625" style="413" hidden="1" customWidth="1"/>
    <col min="10" max="10" width="12.25390625" style="16" hidden="1" customWidth="1"/>
    <col min="11" max="11" width="11.375" style="413" customWidth="1"/>
    <col min="12" max="16384" width="9.125" style="1" customWidth="1"/>
  </cols>
  <sheetData>
    <row r="1" spans="1:11" s="4" customFormat="1" ht="15.75">
      <c r="A1" s="9"/>
      <c r="B1" s="46"/>
      <c r="C1" s="551" t="s">
        <v>637</v>
      </c>
      <c r="D1" s="551"/>
      <c r="E1" s="551"/>
      <c r="F1" s="551"/>
      <c r="G1" s="551"/>
      <c r="H1" s="141"/>
      <c r="I1" s="411"/>
      <c r="J1" s="141"/>
      <c r="K1" s="411"/>
    </row>
    <row r="2" spans="1:11" s="4" customFormat="1" ht="15.75">
      <c r="A2" s="9"/>
      <c r="B2" s="46"/>
      <c r="C2" s="524" t="s">
        <v>581</v>
      </c>
      <c r="D2" s="524"/>
      <c r="E2" s="524"/>
      <c r="F2" s="524"/>
      <c r="G2" s="524"/>
      <c r="H2" s="141"/>
      <c r="I2" s="411"/>
      <c r="J2" s="141"/>
      <c r="K2" s="411"/>
    </row>
    <row r="3" spans="1:11" s="4" customFormat="1" ht="15.75">
      <c r="A3" s="9"/>
      <c r="B3" s="46"/>
      <c r="C3" s="524" t="s">
        <v>640</v>
      </c>
      <c r="D3" s="524"/>
      <c r="E3" s="524"/>
      <c r="F3" s="524"/>
      <c r="G3" s="524"/>
      <c r="H3" s="141"/>
      <c r="I3" s="411"/>
      <c r="J3" s="141"/>
      <c r="K3" s="411"/>
    </row>
    <row r="4" spans="1:11" s="4" customFormat="1" ht="15.75">
      <c r="A4" s="9"/>
      <c r="B4" s="46"/>
      <c r="C4" s="10"/>
      <c r="D4" s="10"/>
      <c r="E4" s="10"/>
      <c r="F4" s="73"/>
      <c r="G4" s="14"/>
      <c r="H4" s="14"/>
      <c r="I4" s="412"/>
      <c r="J4" s="14"/>
      <c r="K4" s="412"/>
    </row>
    <row r="5" spans="1:11" s="4" customFormat="1" ht="36.75" customHeight="1">
      <c r="A5" s="530" t="s">
        <v>569</v>
      </c>
      <c r="B5" s="530"/>
      <c r="C5" s="530"/>
      <c r="D5" s="530"/>
      <c r="E5" s="530"/>
      <c r="F5" s="530"/>
      <c r="G5" s="530"/>
      <c r="H5" s="141"/>
      <c r="I5" s="411"/>
      <c r="J5" s="141"/>
      <c r="K5" s="411"/>
    </row>
    <row r="6" ht="12" customHeight="1"/>
    <row r="7" spans="1:11" s="3" customFormat="1" ht="33" customHeight="1">
      <c r="A7" s="37" t="s">
        <v>216</v>
      </c>
      <c r="B7" s="37" t="s">
        <v>195</v>
      </c>
      <c r="C7" s="37" t="s">
        <v>104</v>
      </c>
      <c r="D7" s="37" t="s">
        <v>105</v>
      </c>
      <c r="E7" s="37" t="s">
        <v>106</v>
      </c>
      <c r="F7" s="37" t="s">
        <v>107</v>
      </c>
      <c r="G7" s="74" t="s">
        <v>108</v>
      </c>
      <c r="H7" s="74" t="s">
        <v>108</v>
      </c>
      <c r="I7" s="414" t="s">
        <v>108</v>
      </c>
      <c r="J7" s="74" t="s">
        <v>602</v>
      </c>
      <c r="K7" s="414" t="s">
        <v>108</v>
      </c>
    </row>
    <row r="8" spans="1:11" ht="12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51">
        <v>7</v>
      </c>
      <c r="H8" s="51">
        <v>7</v>
      </c>
      <c r="I8" s="415">
        <v>7</v>
      </c>
      <c r="J8" s="51">
        <v>7</v>
      </c>
      <c r="K8" s="415">
        <v>7</v>
      </c>
    </row>
    <row r="9" spans="1:11" s="11" customFormat="1" ht="15" customHeight="1">
      <c r="A9" s="23" t="s">
        <v>221</v>
      </c>
      <c r="B9" s="47" t="s">
        <v>416</v>
      </c>
      <c r="C9" s="156" t="s">
        <v>208</v>
      </c>
      <c r="D9" s="156"/>
      <c r="E9" s="157"/>
      <c r="F9" s="156"/>
      <c r="G9" s="42">
        <f>G10+G18+G26+G62</f>
        <v>14484.1</v>
      </c>
      <c r="H9" s="42">
        <f>H10+H18+H26+H62</f>
        <v>-212.60799999999995</v>
      </c>
      <c r="I9" s="416">
        <f>I10+I18+I26+I62+I52</f>
        <v>14271.492</v>
      </c>
      <c r="J9" s="416">
        <f>J10+J18+J26+J62+J52</f>
        <v>300.02</v>
      </c>
      <c r="K9" s="416">
        <f>K10+K18+K26+K62+K52</f>
        <v>14571.512000000002</v>
      </c>
    </row>
    <row r="10" spans="1:11" s="12" customFormat="1" ht="27" customHeight="1">
      <c r="A10" s="75" t="s">
        <v>205</v>
      </c>
      <c r="B10" s="47" t="s">
        <v>416</v>
      </c>
      <c r="C10" s="136" t="s">
        <v>208</v>
      </c>
      <c r="D10" s="136" t="s">
        <v>209</v>
      </c>
      <c r="E10" s="158"/>
      <c r="F10" s="159"/>
      <c r="G10" s="44">
        <f>G11</f>
        <v>1200</v>
      </c>
      <c r="H10" s="44">
        <f aca="true" t="shared" si="0" ref="H10:K14">H11</f>
        <v>0</v>
      </c>
      <c r="I10" s="417">
        <f t="shared" si="0"/>
        <v>1200</v>
      </c>
      <c r="J10" s="44">
        <f t="shared" si="0"/>
        <v>0</v>
      </c>
      <c r="K10" s="417">
        <f t="shared" si="0"/>
        <v>1200</v>
      </c>
    </row>
    <row r="11" spans="1:11" s="4" customFormat="1" ht="30" customHeight="1">
      <c r="A11" s="76" t="s">
        <v>109</v>
      </c>
      <c r="B11" s="77" t="s">
        <v>416</v>
      </c>
      <c r="C11" s="160" t="s">
        <v>208</v>
      </c>
      <c r="D11" s="160" t="s">
        <v>209</v>
      </c>
      <c r="E11" s="117" t="s">
        <v>34</v>
      </c>
      <c r="F11" s="161"/>
      <c r="G11" s="69">
        <f>G12</f>
        <v>1200</v>
      </c>
      <c r="H11" s="69">
        <f t="shared" si="0"/>
        <v>0</v>
      </c>
      <c r="I11" s="418">
        <f t="shared" si="0"/>
        <v>1200</v>
      </c>
      <c r="J11" s="69">
        <f t="shared" si="0"/>
        <v>0</v>
      </c>
      <c r="K11" s="418">
        <f t="shared" si="0"/>
        <v>1200</v>
      </c>
    </row>
    <row r="12" spans="1:11" s="4" customFormat="1" ht="13.5" customHeight="1">
      <c r="A12" s="162" t="s">
        <v>75</v>
      </c>
      <c r="B12" s="54" t="s">
        <v>416</v>
      </c>
      <c r="C12" s="163" t="s">
        <v>208</v>
      </c>
      <c r="D12" s="163" t="s">
        <v>209</v>
      </c>
      <c r="E12" s="72" t="s">
        <v>35</v>
      </c>
      <c r="F12" s="163"/>
      <c r="G12" s="67">
        <f>G13</f>
        <v>1200</v>
      </c>
      <c r="H12" s="67">
        <f t="shared" si="0"/>
        <v>0</v>
      </c>
      <c r="I12" s="419">
        <f t="shared" si="0"/>
        <v>1200</v>
      </c>
      <c r="J12" s="67">
        <f t="shared" si="0"/>
        <v>0</v>
      </c>
      <c r="K12" s="419">
        <f t="shared" si="0"/>
        <v>1200</v>
      </c>
    </row>
    <row r="13" spans="1:11" s="4" customFormat="1" ht="27.75" customHeight="1">
      <c r="A13" s="152" t="s">
        <v>76</v>
      </c>
      <c r="B13" s="48" t="s">
        <v>416</v>
      </c>
      <c r="C13" s="134" t="s">
        <v>208</v>
      </c>
      <c r="D13" s="134" t="s">
        <v>209</v>
      </c>
      <c r="E13" s="60" t="s">
        <v>36</v>
      </c>
      <c r="F13" s="164"/>
      <c r="G13" s="38">
        <f>G14</f>
        <v>1200</v>
      </c>
      <c r="H13" s="38">
        <f t="shared" si="0"/>
        <v>0</v>
      </c>
      <c r="I13" s="420">
        <f t="shared" si="0"/>
        <v>1200</v>
      </c>
      <c r="J13" s="38">
        <f t="shared" si="0"/>
        <v>0</v>
      </c>
      <c r="K13" s="420">
        <f t="shared" si="0"/>
        <v>1200</v>
      </c>
    </row>
    <row r="14" spans="1:11" s="4" customFormat="1" ht="54" customHeight="1">
      <c r="A14" s="80" t="s">
        <v>110</v>
      </c>
      <c r="B14" s="48" t="s">
        <v>416</v>
      </c>
      <c r="C14" s="134" t="s">
        <v>208</v>
      </c>
      <c r="D14" s="134" t="s">
        <v>209</v>
      </c>
      <c r="E14" s="60" t="s">
        <v>36</v>
      </c>
      <c r="F14" s="164" t="s">
        <v>417</v>
      </c>
      <c r="G14" s="38">
        <f>G15</f>
        <v>1200</v>
      </c>
      <c r="H14" s="38">
        <f t="shared" si="0"/>
        <v>0</v>
      </c>
      <c r="I14" s="420">
        <f t="shared" si="0"/>
        <v>1200</v>
      </c>
      <c r="J14" s="38">
        <f t="shared" si="0"/>
        <v>0</v>
      </c>
      <c r="K14" s="420">
        <f t="shared" si="0"/>
        <v>1200</v>
      </c>
    </row>
    <row r="15" spans="1:11" s="4" customFormat="1" ht="17.25" customHeight="1">
      <c r="A15" s="80" t="s">
        <v>111</v>
      </c>
      <c r="B15" s="48" t="s">
        <v>416</v>
      </c>
      <c r="C15" s="134" t="s">
        <v>208</v>
      </c>
      <c r="D15" s="134" t="s">
        <v>209</v>
      </c>
      <c r="E15" s="60" t="s">
        <v>36</v>
      </c>
      <c r="F15" s="164" t="s">
        <v>352</v>
      </c>
      <c r="G15" s="38">
        <f>G16+G17</f>
        <v>1200</v>
      </c>
      <c r="H15" s="38">
        <f>H16+H17</f>
        <v>0</v>
      </c>
      <c r="I15" s="420">
        <f>I16+I17</f>
        <v>1200</v>
      </c>
      <c r="J15" s="38">
        <f>J16+J17</f>
        <v>0</v>
      </c>
      <c r="K15" s="420">
        <f>K16+K17</f>
        <v>1200</v>
      </c>
    </row>
    <row r="16" spans="1:11" s="4" customFormat="1" ht="21" customHeight="1" hidden="1">
      <c r="A16" s="81" t="s">
        <v>77</v>
      </c>
      <c r="B16" s="48" t="s">
        <v>416</v>
      </c>
      <c r="C16" s="83" t="s">
        <v>208</v>
      </c>
      <c r="D16" s="83" t="s">
        <v>209</v>
      </c>
      <c r="E16" s="84" t="s">
        <v>36</v>
      </c>
      <c r="F16" s="83">
        <v>121</v>
      </c>
      <c r="G16" s="39">
        <v>921.7</v>
      </c>
      <c r="H16" s="39"/>
      <c r="I16" s="394">
        <f>G16+H16</f>
        <v>921.7</v>
      </c>
      <c r="J16" s="39"/>
      <c r="K16" s="394">
        <f>I16+J16</f>
        <v>921.7</v>
      </c>
    </row>
    <row r="17" spans="1:11" s="4" customFormat="1" ht="38.25" hidden="1">
      <c r="A17" s="81" t="s">
        <v>79</v>
      </c>
      <c r="B17" s="48" t="s">
        <v>416</v>
      </c>
      <c r="C17" s="83" t="s">
        <v>208</v>
      </c>
      <c r="D17" s="83" t="s">
        <v>209</v>
      </c>
      <c r="E17" s="84" t="s">
        <v>36</v>
      </c>
      <c r="F17" s="83" t="s">
        <v>80</v>
      </c>
      <c r="G17" s="39">
        <v>278.3</v>
      </c>
      <c r="H17" s="39"/>
      <c r="I17" s="394">
        <f>G17+H17</f>
        <v>278.3</v>
      </c>
      <c r="J17" s="39"/>
      <c r="K17" s="394">
        <f>I17+J17</f>
        <v>278.3</v>
      </c>
    </row>
    <row r="18" spans="1:11" s="12" customFormat="1" ht="42" customHeight="1">
      <c r="A18" s="75" t="s">
        <v>229</v>
      </c>
      <c r="B18" s="47" t="s">
        <v>416</v>
      </c>
      <c r="C18" s="43" t="s">
        <v>208</v>
      </c>
      <c r="D18" s="43" t="s">
        <v>211</v>
      </c>
      <c r="E18" s="131"/>
      <c r="F18" s="43"/>
      <c r="G18" s="44">
        <f>G19</f>
        <v>950</v>
      </c>
      <c r="H18" s="44">
        <f aca="true" t="shared" si="1" ref="H18:K22">H19</f>
        <v>0</v>
      </c>
      <c r="I18" s="417">
        <f t="shared" si="1"/>
        <v>950</v>
      </c>
      <c r="J18" s="44">
        <f t="shared" si="1"/>
        <v>0</v>
      </c>
      <c r="K18" s="417">
        <f t="shared" si="1"/>
        <v>950</v>
      </c>
    </row>
    <row r="19" spans="1:11" s="4" customFormat="1" ht="27" customHeight="1">
      <c r="A19" s="76" t="s">
        <v>81</v>
      </c>
      <c r="B19" s="77" t="s">
        <v>416</v>
      </c>
      <c r="C19" s="68" t="s">
        <v>208</v>
      </c>
      <c r="D19" s="68" t="s">
        <v>211</v>
      </c>
      <c r="E19" s="117" t="s">
        <v>37</v>
      </c>
      <c r="F19" s="68"/>
      <c r="G19" s="69">
        <f>G20</f>
        <v>950</v>
      </c>
      <c r="H19" s="69">
        <f t="shared" si="1"/>
        <v>0</v>
      </c>
      <c r="I19" s="418">
        <f t="shared" si="1"/>
        <v>950</v>
      </c>
      <c r="J19" s="69">
        <f t="shared" si="1"/>
        <v>0</v>
      </c>
      <c r="K19" s="418">
        <f t="shared" si="1"/>
        <v>950</v>
      </c>
    </row>
    <row r="20" spans="1:11" s="4" customFormat="1" ht="15" customHeight="1">
      <c r="A20" s="86" t="s">
        <v>112</v>
      </c>
      <c r="B20" s="54" t="s">
        <v>416</v>
      </c>
      <c r="C20" s="55" t="s">
        <v>208</v>
      </c>
      <c r="D20" s="55" t="s">
        <v>211</v>
      </c>
      <c r="E20" s="72" t="s">
        <v>38</v>
      </c>
      <c r="F20" s="87"/>
      <c r="G20" s="67">
        <f>G21</f>
        <v>950</v>
      </c>
      <c r="H20" s="67">
        <f t="shared" si="1"/>
        <v>0</v>
      </c>
      <c r="I20" s="419">
        <f t="shared" si="1"/>
        <v>950</v>
      </c>
      <c r="J20" s="67">
        <f t="shared" si="1"/>
        <v>0</v>
      </c>
      <c r="K20" s="419">
        <f t="shared" si="1"/>
        <v>950</v>
      </c>
    </row>
    <row r="21" spans="1:11" s="4" customFormat="1" ht="25.5" customHeight="1">
      <c r="A21" s="152" t="s">
        <v>76</v>
      </c>
      <c r="B21" s="48" t="s">
        <v>416</v>
      </c>
      <c r="C21" s="25" t="s">
        <v>208</v>
      </c>
      <c r="D21" s="25" t="s">
        <v>211</v>
      </c>
      <c r="E21" s="60" t="s">
        <v>39</v>
      </c>
      <c r="F21" s="26"/>
      <c r="G21" s="38">
        <f>G22</f>
        <v>950</v>
      </c>
      <c r="H21" s="38">
        <f t="shared" si="1"/>
        <v>0</v>
      </c>
      <c r="I21" s="420">
        <f t="shared" si="1"/>
        <v>950</v>
      </c>
      <c r="J21" s="38">
        <f t="shared" si="1"/>
        <v>0</v>
      </c>
      <c r="K21" s="420">
        <f t="shared" si="1"/>
        <v>950</v>
      </c>
    </row>
    <row r="22" spans="1:11" s="4" customFormat="1" ht="51.75" customHeight="1">
      <c r="A22" s="80" t="s">
        <v>110</v>
      </c>
      <c r="B22" s="48" t="s">
        <v>416</v>
      </c>
      <c r="C22" s="25" t="s">
        <v>208</v>
      </c>
      <c r="D22" s="25" t="s">
        <v>211</v>
      </c>
      <c r="E22" s="60" t="s">
        <v>39</v>
      </c>
      <c r="F22" s="26" t="s">
        <v>417</v>
      </c>
      <c r="G22" s="38">
        <f>G23</f>
        <v>950</v>
      </c>
      <c r="H22" s="38">
        <f t="shared" si="1"/>
        <v>0</v>
      </c>
      <c r="I22" s="420">
        <f t="shared" si="1"/>
        <v>950</v>
      </c>
      <c r="J22" s="38">
        <f t="shared" si="1"/>
        <v>0</v>
      </c>
      <c r="K22" s="420">
        <f t="shared" si="1"/>
        <v>950</v>
      </c>
    </row>
    <row r="23" spans="1:11" s="4" customFormat="1" ht="17.25" customHeight="1">
      <c r="A23" s="80" t="s">
        <v>111</v>
      </c>
      <c r="B23" s="48" t="s">
        <v>416</v>
      </c>
      <c r="C23" s="25" t="s">
        <v>208</v>
      </c>
      <c r="D23" s="25" t="s">
        <v>211</v>
      </c>
      <c r="E23" s="60" t="s">
        <v>39</v>
      </c>
      <c r="F23" s="26" t="s">
        <v>352</v>
      </c>
      <c r="G23" s="38">
        <f>G24+G25</f>
        <v>950</v>
      </c>
      <c r="H23" s="38">
        <f>H24+H25</f>
        <v>0</v>
      </c>
      <c r="I23" s="420">
        <f>I24+I25</f>
        <v>950</v>
      </c>
      <c r="J23" s="38">
        <f>J24+J25</f>
        <v>0</v>
      </c>
      <c r="K23" s="420">
        <f>K24+K25</f>
        <v>950</v>
      </c>
    </row>
    <row r="24" spans="1:11" s="4" customFormat="1" ht="15.75" hidden="1">
      <c r="A24" s="81" t="s">
        <v>77</v>
      </c>
      <c r="B24" s="48" t="s">
        <v>416</v>
      </c>
      <c r="C24" s="83" t="s">
        <v>208</v>
      </c>
      <c r="D24" s="83" t="s">
        <v>211</v>
      </c>
      <c r="E24" s="84" t="s">
        <v>39</v>
      </c>
      <c r="F24" s="83">
        <v>121</v>
      </c>
      <c r="G24" s="39">
        <v>729.6</v>
      </c>
      <c r="H24" s="39"/>
      <c r="I24" s="394">
        <f>G24+H24</f>
        <v>729.6</v>
      </c>
      <c r="J24" s="39"/>
      <c r="K24" s="394">
        <f>I24+J24</f>
        <v>729.6</v>
      </c>
    </row>
    <row r="25" spans="1:11" s="4" customFormat="1" ht="38.25" hidden="1">
      <c r="A25" s="81" t="s">
        <v>79</v>
      </c>
      <c r="B25" s="48" t="s">
        <v>416</v>
      </c>
      <c r="C25" s="83" t="s">
        <v>208</v>
      </c>
      <c r="D25" s="83" t="s">
        <v>211</v>
      </c>
      <c r="E25" s="84" t="s">
        <v>39</v>
      </c>
      <c r="F25" s="83" t="s">
        <v>80</v>
      </c>
      <c r="G25" s="39">
        <v>220.4</v>
      </c>
      <c r="H25" s="39"/>
      <c r="I25" s="394">
        <f>G25+H25</f>
        <v>220.4</v>
      </c>
      <c r="J25" s="39"/>
      <c r="K25" s="394">
        <f>I25+J25</f>
        <v>220.4</v>
      </c>
    </row>
    <row r="26" spans="1:11" s="12" customFormat="1" ht="40.5" customHeight="1">
      <c r="A26" s="88" t="s">
        <v>201</v>
      </c>
      <c r="B26" s="47" t="s">
        <v>416</v>
      </c>
      <c r="C26" s="89" t="s">
        <v>208</v>
      </c>
      <c r="D26" s="89" t="s">
        <v>210</v>
      </c>
      <c r="E26" s="131"/>
      <c r="F26" s="89"/>
      <c r="G26" s="90">
        <f>G27+G47</f>
        <v>12272.300000000001</v>
      </c>
      <c r="H26" s="90">
        <f>H27+H47</f>
        <v>-212.60799999999995</v>
      </c>
      <c r="I26" s="417">
        <f>I27+I47</f>
        <v>12059.692000000001</v>
      </c>
      <c r="J26" s="90">
        <f>J27+J47</f>
        <v>10.729999999999997</v>
      </c>
      <c r="K26" s="417">
        <f>K27+K47</f>
        <v>12070.422000000002</v>
      </c>
    </row>
    <row r="27" spans="1:11" s="4" customFormat="1" ht="39.75" customHeight="1">
      <c r="A27" s="91" t="s">
        <v>82</v>
      </c>
      <c r="B27" s="77" t="s">
        <v>416</v>
      </c>
      <c r="C27" s="68" t="s">
        <v>208</v>
      </c>
      <c r="D27" s="68" t="s">
        <v>210</v>
      </c>
      <c r="E27" s="117" t="s">
        <v>40</v>
      </c>
      <c r="F27" s="68"/>
      <c r="G27" s="92">
        <f>G28</f>
        <v>12271.300000000001</v>
      </c>
      <c r="H27" s="92">
        <f>H28</f>
        <v>-212.60799999999995</v>
      </c>
      <c r="I27" s="418">
        <f>I28</f>
        <v>12058.692000000001</v>
      </c>
      <c r="J27" s="92">
        <f>J28</f>
        <v>8.529999999999998</v>
      </c>
      <c r="K27" s="418">
        <f>K28</f>
        <v>12067.222000000002</v>
      </c>
    </row>
    <row r="28" spans="1:11" s="18" customFormat="1" ht="26.25" customHeight="1">
      <c r="A28" s="56" t="s">
        <v>113</v>
      </c>
      <c r="B28" s="54" t="s">
        <v>416</v>
      </c>
      <c r="C28" s="55" t="s">
        <v>208</v>
      </c>
      <c r="D28" s="55" t="s">
        <v>210</v>
      </c>
      <c r="E28" s="72" t="s">
        <v>41</v>
      </c>
      <c r="F28" s="55"/>
      <c r="G28" s="70">
        <f>G29+G35</f>
        <v>12271.300000000001</v>
      </c>
      <c r="H28" s="70">
        <f>H29+H35</f>
        <v>-212.60799999999995</v>
      </c>
      <c r="I28" s="419">
        <f>I29+I35</f>
        <v>12058.692000000001</v>
      </c>
      <c r="J28" s="70">
        <f>J29+J35</f>
        <v>8.529999999999998</v>
      </c>
      <c r="K28" s="419">
        <f>K29+K35</f>
        <v>12067.222000000002</v>
      </c>
    </row>
    <row r="29" spans="1:11" s="4" customFormat="1" ht="27" customHeight="1">
      <c r="A29" s="152" t="s">
        <v>76</v>
      </c>
      <c r="B29" s="48" t="s">
        <v>416</v>
      </c>
      <c r="C29" s="25" t="s">
        <v>208</v>
      </c>
      <c r="D29" s="25" t="s">
        <v>210</v>
      </c>
      <c r="E29" s="60" t="s">
        <v>42</v>
      </c>
      <c r="F29" s="25"/>
      <c r="G29" s="66">
        <f aca="true" t="shared" si="2" ref="G29:K30">G30</f>
        <v>9808.7</v>
      </c>
      <c r="H29" s="66">
        <f t="shared" si="2"/>
        <v>0</v>
      </c>
      <c r="I29" s="394">
        <f t="shared" si="2"/>
        <v>9808.7</v>
      </c>
      <c r="J29" s="66">
        <f t="shared" si="2"/>
        <v>0</v>
      </c>
      <c r="K29" s="394">
        <f t="shared" si="2"/>
        <v>9808.7</v>
      </c>
    </row>
    <row r="30" spans="1:11" s="4" customFormat="1" ht="43.5" customHeight="1">
      <c r="A30" s="80" t="s">
        <v>110</v>
      </c>
      <c r="B30" s="48" t="s">
        <v>416</v>
      </c>
      <c r="C30" s="25" t="s">
        <v>208</v>
      </c>
      <c r="D30" s="25" t="s">
        <v>210</v>
      </c>
      <c r="E30" s="60" t="s">
        <v>42</v>
      </c>
      <c r="F30" s="25" t="s">
        <v>417</v>
      </c>
      <c r="G30" s="66">
        <f t="shared" si="2"/>
        <v>9808.7</v>
      </c>
      <c r="H30" s="66">
        <f t="shared" si="2"/>
        <v>0</v>
      </c>
      <c r="I30" s="394">
        <f t="shared" si="2"/>
        <v>9808.7</v>
      </c>
      <c r="J30" s="66">
        <f t="shared" si="2"/>
        <v>0</v>
      </c>
      <c r="K30" s="394">
        <f t="shared" si="2"/>
        <v>9808.7</v>
      </c>
    </row>
    <row r="31" spans="1:11" s="4" customFormat="1" ht="16.5" customHeight="1">
      <c r="A31" s="152" t="s">
        <v>85</v>
      </c>
      <c r="B31" s="48" t="s">
        <v>416</v>
      </c>
      <c r="C31" s="25" t="s">
        <v>208</v>
      </c>
      <c r="D31" s="25" t="s">
        <v>210</v>
      </c>
      <c r="E31" s="60" t="s">
        <v>42</v>
      </c>
      <c r="F31" s="25" t="s">
        <v>352</v>
      </c>
      <c r="G31" s="39">
        <f>G32+G34+G33</f>
        <v>9808.7</v>
      </c>
      <c r="H31" s="39">
        <f>H32+H34+H33</f>
        <v>0</v>
      </c>
      <c r="I31" s="394">
        <f>I32+I34+I33</f>
        <v>9808.7</v>
      </c>
      <c r="J31" s="39">
        <f>J32+J34+J33</f>
        <v>0</v>
      </c>
      <c r="K31" s="394">
        <f>K32+K34+K33</f>
        <v>9808.7</v>
      </c>
    </row>
    <row r="32" spans="1:11" s="4" customFormat="1" ht="15.75" hidden="1">
      <c r="A32" s="81" t="s">
        <v>77</v>
      </c>
      <c r="B32" s="48" t="s">
        <v>416</v>
      </c>
      <c r="C32" s="93" t="s">
        <v>208</v>
      </c>
      <c r="D32" s="93" t="s">
        <v>210</v>
      </c>
      <c r="E32" s="84" t="s">
        <v>42</v>
      </c>
      <c r="F32" s="93" t="s">
        <v>222</v>
      </c>
      <c r="G32" s="38">
        <v>7533.6</v>
      </c>
      <c r="H32" s="38"/>
      <c r="I32" s="420">
        <f>G32+H32</f>
        <v>7533.6</v>
      </c>
      <c r="J32" s="38"/>
      <c r="K32" s="420">
        <f>I32+J32</f>
        <v>7533.6</v>
      </c>
    </row>
    <row r="33" spans="1:11" s="4" customFormat="1" ht="25.5" hidden="1">
      <c r="A33" s="81" t="s">
        <v>88</v>
      </c>
      <c r="B33" s="48" t="s">
        <v>416</v>
      </c>
      <c r="C33" s="93" t="s">
        <v>208</v>
      </c>
      <c r="D33" s="93" t="s">
        <v>210</v>
      </c>
      <c r="E33" s="84" t="s">
        <v>42</v>
      </c>
      <c r="F33" s="93" t="s">
        <v>223</v>
      </c>
      <c r="G33" s="38"/>
      <c r="H33" s="38"/>
      <c r="I33" s="420">
        <f>G33+H33</f>
        <v>0</v>
      </c>
      <c r="J33" s="38"/>
      <c r="K33" s="420">
        <f>I33+J33</f>
        <v>0</v>
      </c>
    </row>
    <row r="34" spans="1:11" s="4" customFormat="1" ht="41.25" customHeight="1" hidden="1">
      <c r="A34" s="81" t="s">
        <v>79</v>
      </c>
      <c r="B34" s="48" t="s">
        <v>416</v>
      </c>
      <c r="C34" s="93" t="s">
        <v>208</v>
      </c>
      <c r="D34" s="93" t="s">
        <v>210</v>
      </c>
      <c r="E34" s="84" t="s">
        <v>42</v>
      </c>
      <c r="F34" s="93" t="s">
        <v>80</v>
      </c>
      <c r="G34" s="38">
        <v>2275.1</v>
      </c>
      <c r="H34" s="38"/>
      <c r="I34" s="420">
        <f>G34+H34</f>
        <v>2275.1</v>
      </c>
      <c r="J34" s="38"/>
      <c r="K34" s="420">
        <f>I34+J34</f>
        <v>2275.1</v>
      </c>
    </row>
    <row r="35" spans="1:11" s="4" customFormat="1" ht="19.5" customHeight="1">
      <c r="A35" s="152" t="s">
        <v>84</v>
      </c>
      <c r="B35" s="48" t="s">
        <v>416</v>
      </c>
      <c r="C35" s="25" t="s">
        <v>208</v>
      </c>
      <c r="D35" s="25" t="s">
        <v>210</v>
      </c>
      <c r="E35" s="60" t="s">
        <v>43</v>
      </c>
      <c r="F35" s="25"/>
      <c r="G35" s="65">
        <f>G36+G41</f>
        <v>2462.6</v>
      </c>
      <c r="H35" s="65">
        <f>H36+H41</f>
        <v>-212.60799999999995</v>
      </c>
      <c r="I35" s="420">
        <f>I36+I41</f>
        <v>2249.992</v>
      </c>
      <c r="J35" s="65">
        <f>J36+J41</f>
        <v>8.529999999999998</v>
      </c>
      <c r="K35" s="420">
        <f>K36+K41</f>
        <v>2258.522</v>
      </c>
    </row>
    <row r="36" spans="1:11" s="4" customFormat="1" ht="29.25" customHeight="1">
      <c r="A36" s="34" t="s">
        <v>114</v>
      </c>
      <c r="B36" s="48" t="s">
        <v>416</v>
      </c>
      <c r="C36" s="25" t="s">
        <v>208</v>
      </c>
      <c r="D36" s="25" t="s">
        <v>210</v>
      </c>
      <c r="E36" s="60" t="s">
        <v>43</v>
      </c>
      <c r="F36" s="25" t="s">
        <v>115</v>
      </c>
      <c r="G36" s="65">
        <f>G37</f>
        <v>2462.6</v>
      </c>
      <c r="H36" s="65">
        <f>H37</f>
        <v>-215.60799999999995</v>
      </c>
      <c r="I36" s="420">
        <f>I37</f>
        <v>2246.992</v>
      </c>
      <c r="J36" s="65">
        <f>J37</f>
        <v>3.5299999999999976</v>
      </c>
      <c r="K36" s="420">
        <f>K37</f>
        <v>2250.522</v>
      </c>
    </row>
    <row r="37" spans="1:11" s="4" customFormat="1" ht="28.5" customHeight="1">
      <c r="A37" s="152" t="s">
        <v>116</v>
      </c>
      <c r="B37" s="48" t="s">
        <v>416</v>
      </c>
      <c r="C37" s="25" t="s">
        <v>208</v>
      </c>
      <c r="D37" s="25" t="s">
        <v>210</v>
      </c>
      <c r="E37" s="60" t="s">
        <v>43</v>
      </c>
      <c r="F37" s="25" t="s">
        <v>86</v>
      </c>
      <c r="G37" s="38">
        <f>G38+G39+G40</f>
        <v>2462.6</v>
      </c>
      <c r="H37" s="38">
        <f>H38+H39+H40</f>
        <v>-215.60799999999995</v>
      </c>
      <c r="I37" s="420">
        <f>I38+I39+I40</f>
        <v>2246.992</v>
      </c>
      <c r="J37" s="38">
        <f>J38+J39+J40</f>
        <v>3.5299999999999976</v>
      </c>
      <c r="K37" s="420">
        <f>K38+K39+K40</f>
        <v>2250.522</v>
      </c>
    </row>
    <row r="38" spans="1:11" s="4" customFormat="1" ht="25.5" hidden="1">
      <c r="A38" s="94" t="s">
        <v>224</v>
      </c>
      <c r="B38" s="48" t="s">
        <v>416</v>
      </c>
      <c r="C38" s="93" t="s">
        <v>208</v>
      </c>
      <c r="D38" s="93" t="s">
        <v>210</v>
      </c>
      <c r="E38" s="84" t="s">
        <v>43</v>
      </c>
      <c r="F38" s="93" t="s">
        <v>225</v>
      </c>
      <c r="G38" s="65"/>
      <c r="H38" s="65">
        <v>241</v>
      </c>
      <c r="I38" s="420">
        <f>G38+H38</f>
        <v>241</v>
      </c>
      <c r="J38" s="65">
        <v>5.4</v>
      </c>
      <c r="K38" s="420">
        <f>I38+J38</f>
        <v>246.4</v>
      </c>
    </row>
    <row r="39" spans="1:11" s="4" customFormat="1" ht="27" customHeight="1" hidden="1">
      <c r="A39" s="94" t="s">
        <v>345</v>
      </c>
      <c r="B39" s="48" t="s">
        <v>416</v>
      </c>
      <c r="C39" s="93" t="s">
        <v>208</v>
      </c>
      <c r="D39" s="93" t="s">
        <v>210</v>
      </c>
      <c r="E39" s="84" t="s">
        <v>43</v>
      </c>
      <c r="F39" s="93" t="s">
        <v>226</v>
      </c>
      <c r="G39" s="65">
        <v>2462.6</v>
      </c>
      <c r="H39" s="65">
        <v>-2105.5</v>
      </c>
      <c r="I39" s="420">
        <f>G39+H39</f>
        <v>357.0999999999999</v>
      </c>
      <c r="J39" s="65">
        <v>15</v>
      </c>
      <c r="K39" s="420">
        <f>I39+J39</f>
        <v>372.0999999999999</v>
      </c>
    </row>
    <row r="40" spans="1:11" s="4" customFormat="1" ht="27" customHeight="1" hidden="1">
      <c r="A40" s="94" t="s">
        <v>592</v>
      </c>
      <c r="B40" s="48" t="s">
        <v>416</v>
      </c>
      <c r="C40" s="93" t="s">
        <v>208</v>
      </c>
      <c r="D40" s="93" t="s">
        <v>210</v>
      </c>
      <c r="E40" s="84" t="s">
        <v>43</v>
      </c>
      <c r="F40" s="93" t="s">
        <v>593</v>
      </c>
      <c r="G40" s="65"/>
      <c r="H40" s="65">
        <v>1648.892</v>
      </c>
      <c r="I40" s="420">
        <f>G40+H40</f>
        <v>1648.892</v>
      </c>
      <c r="J40" s="65">
        <v>-16.87</v>
      </c>
      <c r="K40" s="420">
        <f>I40+J40</f>
        <v>1632.0220000000002</v>
      </c>
    </row>
    <row r="41" spans="1:11" s="4" customFormat="1" ht="16.5" customHeight="1">
      <c r="A41" s="27" t="s">
        <v>7</v>
      </c>
      <c r="B41" s="48" t="s">
        <v>416</v>
      </c>
      <c r="C41" s="25" t="s">
        <v>208</v>
      </c>
      <c r="D41" s="25" t="s">
        <v>210</v>
      </c>
      <c r="E41" s="60" t="s">
        <v>43</v>
      </c>
      <c r="F41" s="25" t="s">
        <v>117</v>
      </c>
      <c r="G41" s="38">
        <f>G42+G44</f>
        <v>0</v>
      </c>
      <c r="H41" s="38">
        <f>H42+H44</f>
        <v>3</v>
      </c>
      <c r="I41" s="420">
        <f>I42+I44</f>
        <v>3</v>
      </c>
      <c r="J41" s="38">
        <f>J42+J44</f>
        <v>5</v>
      </c>
      <c r="K41" s="420">
        <f>K42+K44</f>
        <v>8</v>
      </c>
    </row>
    <row r="42" spans="1:11" s="4" customFormat="1" ht="16.5" customHeight="1">
      <c r="A42" s="27" t="s">
        <v>118</v>
      </c>
      <c r="B42" s="48" t="s">
        <v>416</v>
      </c>
      <c r="C42" s="25" t="s">
        <v>208</v>
      </c>
      <c r="D42" s="25" t="s">
        <v>210</v>
      </c>
      <c r="E42" s="60" t="s">
        <v>43</v>
      </c>
      <c r="F42" s="25" t="s">
        <v>119</v>
      </c>
      <c r="G42" s="38">
        <f>G43</f>
        <v>0</v>
      </c>
      <c r="H42" s="38">
        <f>H43</f>
        <v>0</v>
      </c>
      <c r="I42" s="420">
        <f>I43</f>
        <v>0</v>
      </c>
      <c r="J42" s="38">
        <f>J43</f>
        <v>0</v>
      </c>
      <c r="K42" s="420">
        <f>K43</f>
        <v>0</v>
      </c>
    </row>
    <row r="43" spans="1:11" s="4" customFormat="1" ht="66.75" customHeight="1" hidden="1">
      <c r="A43" s="95" t="s">
        <v>131</v>
      </c>
      <c r="B43" s="48" t="s">
        <v>416</v>
      </c>
      <c r="C43" s="93" t="s">
        <v>208</v>
      </c>
      <c r="D43" s="93" t="s">
        <v>210</v>
      </c>
      <c r="E43" s="84" t="s">
        <v>43</v>
      </c>
      <c r="F43" s="93" t="s">
        <v>159</v>
      </c>
      <c r="G43" s="38"/>
      <c r="H43" s="38"/>
      <c r="I43" s="420">
        <f>G43+H43</f>
        <v>0</v>
      </c>
      <c r="J43" s="38"/>
      <c r="K43" s="420">
        <f>I43+J43</f>
        <v>0</v>
      </c>
    </row>
    <row r="44" spans="1:11" s="4" customFormat="1" ht="18" customHeight="1">
      <c r="A44" s="34" t="s">
        <v>132</v>
      </c>
      <c r="B44" s="48" t="s">
        <v>416</v>
      </c>
      <c r="C44" s="25" t="s">
        <v>208</v>
      </c>
      <c r="D44" s="25" t="s">
        <v>210</v>
      </c>
      <c r="E44" s="60" t="s">
        <v>43</v>
      </c>
      <c r="F44" s="25" t="s">
        <v>89</v>
      </c>
      <c r="G44" s="38">
        <f>G45+G46</f>
        <v>0</v>
      </c>
      <c r="H44" s="38">
        <f>H45+H46</f>
        <v>3</v>
      </c>
      <c r="I44" s="420">
        <f>I45+I46</f>
        <v>3</v>
      </c>
      <c r="J44" s="38">
        <f>J45+J46</f>
        <v>5</v>
      </c>
      <c r="K44" s="420">
        <f>K45+K46</f>
        <v>8</v>
      </c>
    </row>
    <row r="45" spans="1:11" s="4" customFormat="1" ht="17.25" customHeight="1" hidden="1">
      <c r="A45" s="96" t="s">
        <v>133</v>
      </c>
      <c r="B45" s="48" t="s">
        <v>416</v>
      </c>
      <c r="C45" s="93" t="s">
        <v>208</v>
      </c>
      <c r="D45" s="93" t="s">
        <v>210</v>
      </c>
      <c r="E45" s="84" t="s">
        <v>43</v>
      </c>
      <c r="F45" s="93" t="s">
        <v>228</v>
      </c>
      <c r="G45" s="38"/>
      <c r="H45" s="38"/>
      <c r="I45" s="420">
        <f>G45+H45</f>
        <v>0</v>
      </c>
      <c r="J45" s="38"/>
      <c r="K45" s="420">
        <f>I45+J45</f>
        <v>0</v>
      </c>
    </row>
    <row r="46" spans="1:11" s="4" customFormat="1" ht="17.25" customHeight="1" hidden="1">
      <c r="A46" s="96" t="s">
        <v>92</v>
      </c>
      <c r="B46" s="48" t="s">
        <v>416</v>
      </c>
      <c r="C46" s="93" t="s">
        <v>208</v>
      </c>
      <c r="D46" s="93" t="s">
        <v>210</v>
      </c>
      <c r="E46" s="84" t="s">
        <v>83</v>
      </c>
      <c r="F46" s="93" t="s">
        <v>91</v>
      </c>
      <c r="G46" s="38"/>
      <c r="H46" s="38">
        <v>3</v>
      </c>
      <c r="I46" s="420">
        <f>G46+H46</f>
        <v>3</v>
      </c>
      <c r="J46" s="38">
        <v>5</v>
      </c>
      <c r="K46" s="420">
        <f>I46+J46</f>
        <v>8</v>
      </c>
    </row>
    <row r="47" spans="1:11" s="4" customFormat="1" ht="29.25" customHeight="1">
      <c r="A47" s="97" t="s">
        <v>134</v>
      </c>
      <c r="B47" s="47" t="s">
        <v>416</v>
      </c>
      <c r="C47" s="68" t="s">
        <v>208</v>
      </c>
      <c r="D47" s="68" t="s">
        <v>210</v>
      </c>
      <c r="E47" s="117" t="s">
        <v>45</v>
      </c>
      <c r="F47" s="68"/>
      <c r="G47" s="69">
        <f>G48</f>
        <v>1</v>
      </c>
      <c r="H47" s="69">
        <f aca="true" t="shared" si="3" ref="H47:K50">H48</f>
        <v>0</v>
      </c>
      <c r="I47" s="418">
        <f t="shared" si="3"/>
        <v>1</v>
      </c>
      <c r="J47" s="69">
        <f t="shared" si="3"/>
        <v>2.2</v>
      </c>
      <c r="K47" s="418">
        <f t="shared" si="3"/>
        <v>3.2</v>
      </c>
    </row>
    <row r="48" spans="1:11" s="4" customFormat="1" ht="30.75" customHeight="1">
      <c r="A48" s="98" t="s">
        <v>93</v>
      </c>
      <c r="B48" s="54" t="s">
        <v>416</v>
      </c>
      <c r="C48" s="55" t="s">
        <v>208</v>
      </c>
      <c r="D48" s="55" t="s">
        <v>210</v>
      </c>
      <c r="E48" s="72" t="s">
        <v>44</v>
      </c>
      <c r="F48" s="55"/>
      <c r="G48" s="67">
        <f>G49</f>
        <v>1</v>
      </c>
      <c r="H48" s="67">
        <f t="shared" si="3"/>
        <v>0</v>
      </c>
      <c r="I48" s="419">
        <f t="shared" si="3"/>
        <v>1</v>
      </c>
      <c r="J48" s="67">
        <f t="shared" si="3"/>
        <v>2.2</v>
      </c>
      <c r="K48" s="419">
        <f t="shared" si="3"/>
        <v>3.2</v>
      </c>
    </row>
    <row r="49" spans="1:11" s="4" customFormat="1" ht="30.75" customHeight="1">
      <c r="A49" s="34" t="s">
        <v>114</v>
      </c>
      <c r="B49" s="48" t="s">
        <v>416</v>
      </c>
      <c r="C49" s="55" t="s">
        <v>208</v>
      </c>
      <c r="D49" s="55" t="s">
        <v>210</v>
      </c>
      <c r="E49" s="72" t="s">
        <v>44</v>
      </c>
      <c r="F49" s="35" t="s">
        <v>115</v>
      </c>
      <c r="G49" s="67">
        <f>G50</f>
        <v>1</v>
      </c>
      <c r="H49" s="67">
        <f t="shared" si="3"/>
        <v>0</v>
      </c>
      <c r="I49" s="419">
        <f t="shared" si="3"/>
        <v>1</v>
      </c>
      <c r="J49" s="67">
        <f t="shared" si="3"/>
        <v>2.2</v>
      </c>
      <c r="K49" s="419">
        <f t="shared" si="3"/>
        <v>3.2</v>
      </c>
    </row>
    <row r="50" spans="1:11" s="4" customFormat="1" ht="30.75" customHeight="1">
      <c r="A50" s="152" t="s">
        <v>116</v>
      </c>
      <c r="B50" s="48" t="s">
        <v>416</v>
      </c>
      <c r="C50" s="25" t="s">
        <v>208</v>
      </c>
      <c r="D50" s="25" t="s">
        <v>210</v>
      </c>
      <c r="E50" s="60" t="s">
        <v>44</v>
      </c>
      <c r="F50" s="25" t="s">
        <v>86</v>
      </c>
      <c r="G50" s="38">
        <f>G51</f>
        <v>1</v>
      </c>
      <c r="H50" s="38">
        <f t="shared" si="3"/>
        <v>0</v>
      </c>
      <c r="I50" s="420">
        <f t="shared" si="3"/>
        <v>1</v>
      </c>
      <c r="J50" s="38">
        <f t="shared" si="3"/>
        <v>2.2</v>
      </c>
      <c r="K50" s="420">
        <f t="shared" si="3"/>
        <v>3.2</v>
      </c>
    </row>
    <row r="51" spans="1:11" s="4" customFormat="1" ht="25.5" customHeight="1" hidden="1">
      <c r="A51" s="94" t="s">
        <v>345</v>
      </c>
      <c r="B51" s="48" t="s">
        <v>416</v>
      </c>
      <c r="C51" s="93" t="s">
        <v>208</v>
      </c>
      <c r="D51" s="93" t="s">
        <v>210</v>
      </c>
      <c r="E51" s="84" t="s">
        <v>44</v>
      </c>
      <c r="F51" s="93" t="s">
        <v>226</v>
      </c>
      <c r="G51" s="38">
        <v>1</v>
      </c>
      <c r="H51" s="38"/>
      <c r="I51" s="420">
        <f>G51+H51</f>
        <v>1</v>
      </c>
      <c r="J51" s="38">
        <v>2.2</v>
      </c>
      <c r="K51" s="420">
        <f>I51+J51</f>
        <v>3.2</v>
      </c>
    </row>
    <row r="52" spans="1:11" s="103" customFormat="1" ht="45.75" customHeight="1">
      <c r="A52" s="75" t="s">
        <v>603</v>
      </c>
      <c r="B52" s="47" t="s">
        <v>604</v>
      </c>
      <c r="C52" s="43" t="s">
        <v>208</v>
      </c>
      <c r="D52" s="43" t="s">
        <v>605</v>
      </c>
      <c r="E52" s="131"/>
      <c r="F52" s="109"/>
      <c r="G52" s="153"/>
      <c r="H52" s="153"/>
      <c r="I52" s="396">
        <f aca="true" t="shared" si="4" ref="I52:K54">I53</f>
        <v>0</v>
      </c>
      <c r="J52" s="396">
        <f t="shared" si="4"/>
        <v>276.99</v>
      </c>
      <c r="K52" s="396">
        <f t="shared" si="4"/>
        <v>276.99</v>
      </c>
    </row>
    <row r="53" spans="1:11" s="18" customFormat="1" ht="24" customHeight="1">
      <c r="A53" s="91" t="s">
        <v>606</v>
      </c>
      <c r="B53" s="47" t="s">
        <v>604</v>
      </c>
      <c r="C53" s="68" t="s">
        <v>607</v>
      </c>
      <c r="D53" s="68" t="s">
        <v>605</v>
      </c>
      <c r="E53" s="117" t="s">
        <v>46</v>
      </c>
      <c r="F53" s="87"/>
      <c r="G53" s="144"/>
      <c r="H53" s="144"/>
      <c r="I53" s="397">
        <f t="shared" si="4"/>
        <v>0</v>
      </c>
      <c r="J53" s="397">
        <f t="shared" si="4"/>
        <v>276.99</v>
      </c>
      <c r="K53" s="397">
        <f t="shared" si="4"/>
        <v>276.99</v>
      </c>
    </row>
    <row r="54" spans="1:11" s="18" customFormat="1" ht="14.25" customHeight="1">
      <c r="A54" s="27" t="s">
        <v>608</v>
      </c>
      <c r="B54" s="48" t="s">
        <v>604</v>
      </c>
      <c r="C54" s="25" t="s">
        <v>208</v>
      </c>
      <c r="D54" s="25" t="s">
        <v>605</v>
      </c>
      <c r="E54" s="60" t="s">
        <v>609</v>
      </c>
      <c r="F54" s="50"/>
      <c r="G54" s="129"/>
      <c r="H54" s="129"/>
      <c r="I54" s="409">
        <f t="shared" si="4"/>
        <v>0</v>
      </c>
      <c r="J54" s="409">
        <f t="shared" si="4"/>
        <v>276.99</v>
      </c>
      <c r="K54" s="409">
        <f t="shared" si="4"/>
        <v>276.99</v>
      </c>
    </row>
    <row r="55" spans="1:11" s="18" customFormat="1" ht="27" customHeight="1">
      <c r="A55" s="27" t="s">
        <v>7</v>
      </c>
      <c r="B55" s="48" t="s">
        <v>604</v>
      </c>
      <c r="C55" s="25" t="s">
        <v>208</v>
      </c>
      <c r="D55" s="25" t="s">
        <v>605</v>
      </c>
      <c r="E55" s="60" t="s">
        <v>609</v>
      </c>
      <c r="F55" s="25" t="s">
        <v>117</v>
      </c>
      <c r="G55" s="129"/>
      <c r="H55" s="129"/>
      <c r="I55" s="409">
        <f>I57</f>
        <v>0</v>
      </c>
      <c r="J55" s="409">
        <f>J57</f>
        <v>276.99</v>
      </c>
      <c r="K55" s="409">
        <f>K57</f>
        <v>276.99</v>
      </c>
    </row>
    <row r="56" spans="1:11" s="18" customFormat="1" ht="18.75" customHeight="1" hidden="1">
      <c r="A56" s="152"/>
      <c r="B56" s="48"/>
      <c r="C56" s="50"/>
      <c r="D56" s="50"/>
      <c r="E56" s="127"/>
      <c r="F56" s="50"/>
      <c r="G56" s="129"/>
      <c r="H56" s="129"/>
      <c r="I56" s="409"/>
      <c r="J56" s="129"/>
      <c r="K56" s="409"/>
    </row>
    <row r="57" spans="1:11" s="5" customFormat="1" ht="28.5" customHeight="1" hidden="1">
      <c r="A57" s="94" t="s">
        <v>610</v>
      </c>
      <c r="B57" s="82" t="s">
        <v>604</v>
      </c>
      <c r="C57" s="93" t="s">
        <v>208</v>
      </c>
      <c r="D57" s="93" t="s">
        <v>605</v>
      </c>
      <c r="E57" s="84" t="s">
        <v>609</v>
      </c>
      <c r="F57" s="93" t="s">
        <v>611</v>
      </c>
      <c r="G57" s="146"/>
      <c r="H57" s="146"/>
      <c r="I57" s="421"/>
      <c r="J57" s="146">
        <v>276.99</v>
      </c>
      <c r="K57" s="421">
        <f>I57+J57</f>
        <v>276.99</v>
      </c>
    </row>
    <row r="58" spans="1:11" s="18" customFormat="1" ht="29.25" customHeight="1" hidden="1">
      <c r="A58" s="34"/>
      <c r="B58" s="48"/>
      <c r="C58" s="50"/>
      <c r="D58" s="50"/>
      <c r="E58" s="127"/>
      <c r="F58" s="50"/>
      <c r="G58" s="129"/>
      <c r="H58" s="129"/>
      <c r="I58" s="409"/>
      <c r="J58" s="129"/>
      <c r="K58" s="409"/>
    </row>
    <row r="59" spans="1:11" s="18" customFormat="1" ht="30" customHeight="1" hidden="1">
      <c r="A59" s="34"/>
      <c r="B59" s="48"/>
      <c r="C59" s="50"/>
      <c r="D59" s="50"/>
      <c r="E59" s="127"/>
      <c r="F59" s="50"/>
      <c r="G59" s="129"/>
      <c r="H59" s="129"/>
      <c r="I59" s="409"/>
      <c r="J59" s="129"/>
      <c r="K59" s="409"/>
    </row>
    <row r="60" spans="1:11" s="18" customFormat="1" ht="28.5" customHeight="1" hidden="1">
      <c r="A60" s="152"/>
      <c r="B60" s="48"/>
      <c r="C60" s="50"/>
      <c r="D60" s="50"/>
      <c r="E60" s="127"/>
      <c r="F60" s="50"/>
      <c r="G60" s="129"/>
      <c r="H60" s="129"/>
      <c r="I60" s="409"/>
      <c r="J60" s="129"/>
      <c r="K60" s="409"/>
    </row>
    <row r="61" spans="1:11" s="5" customFormat="1" ht="39.75" customHeight="1" hidden="1">
      <c r="A61" s="94"/>
      <c r="B61" s="145"/>
      <c r="C61" s="142"/>
      <c r="D61" s="142"/>
      <c r="E61" s="143"/>
      <c r="F61" s="142"/>
      <c r="G61" s="146"/>
      <c r="H61" s="146"/>
      <c r="I61" s="421"/>
      <c r="J61" s="146"/>
      <c r="K61" s="421"/>
    </row>
    <row r="62" spans="1:11" s="4" customFormat="1" ht="29.25" customHeight="1">
      <c r="A62" s="97" t="s">
        <v>134</v>
      </c>
      <c r="B62" s="77" t="s">
        <v>416</v>
      </c>
      <c r="C62" s="68" t="s">
        <v>208</v>
      </c>
      <c r="D62" s="68" t="s">
        <v>218</v>
      </c>
      <c r="E62" s="117" t="s">
        <v>45</v>
      </c>
      <c r="F62" s="68"/>
      <c r="G62" s="69">
        <f>G63</f>
        <v>61.8</v>
      </c>
      <c r="H62" s="69">
        <f>H63</f>
        <v>0</v>
      </c>
      <c r="I62" s="418">
        <f>I63</f>
        <v>61.8</v>
      </c>
      <c r="J62" s="69">
        <f>J63</f>
        <v>12.3</v>
      </c>
      <c r="K62" s="418">
        <f>K63</f>
        <v>74.1</v>
      </c>
    </row>
    <row r="63" spans="1:11" s="18" customFormat="1" ht="29.25" customHeight="1">
      <c r="A63" s="165" t="s">
        <v>94</v>
      </c>
      <c r="B63" s="48" t="s">
        <v>416</v>
      </c>
      <c r="C63" s="87" t="s">
        <v>208</v>
      </c>
      <c r="D63" s="87" t="s">
        <v>218</v>
      </c>
      <c r="E63" s="72" t="s">
        <v>274</v>
      </c>
      <c r="F63" s="87"/>
      <c r="G63" s="144">
        <f>G64+G68</f>
        <v>61.8</v>
      </c>
      <c r="H63" s="144">
        <f>H64+H68</f>
        <v>0</v>
      </c>
      <c r="I63" s="397">
        <f>I64+I68</f>
        <v>61.8</v>
      </c>
      <c r="J63" s="144">
        <f>J64+J68</f>
        <v>12.3</v>
      </c>
      <c r="K63" s="397">
        <f>K64+K68</f>
        <v>74.1</v>
      </c>
    </row>
    <row r="64" spans="1:11" s="18" customFormat="1" ht="43.5" customHeight="1">
      <c r="A64" s="80" t="s">
        <v>110</v>
      </c>
      <c r="B64" s="48" t="s">
        <v>416</v>
      </c>
      <c r="C64" s="50" t="s">
        <v>208</v>
      </c>
      <c r="D64" s="50" t="s">
        <v>218</v>
      </c>
      <c r="E64" s="127" t="s">
        <v>274</v>
      </c>
      <c r="F64" s="50" t="s">
        <v>417</v>
      </c>
      <c r="G64" s="144">
        <f>G65</f>
        <v>61.8</v>
      </c>
      <c r="H64" s="144">
        <f>H65</f>
        <v>0</v>
      </c>
      <c r="I64" s="397">
        <f>I65</f>
        <v>61.8</v>
      </c>
      <c r="J64" s="144">
        <f>J65</f>
        <v>12.3</v>
      </c>
      <c r="K64" s="397">
        <f>K65</f>
        <v>74.1</v>
      </c>
    </row>
    <row r="65" spans="1:11" s="4" customFormat="1" ht="17.25" customHeight="1">
      <c r="A65" s="152" t="s">
        <v>85</v>
      </c>
      <c r="B65" s="48" t="s">
        <v>416</v>
      </c>
      <c r="C65" s="26" t="s">
        <v>208</v>
      </c>
      <c r="D65" s="26" t="s">
        <v>218</v>
      </c>
      <c r="E65" s="127" t="s">
        <v>274</v>
      </c>
      <c r="F65" s="26" t="s">
        <v>352</v>
      </c>
      <c r="G65" s="39">
        <f>G66+G67</f>
        <v>61.8</v>
      </c>
      <c r="H65" s="39">
        <f>H66+H67</f>
        <v>0</v>
      </c>
      <c r="I65" s="394">
        <f>I66+I67</f>
        <v>61.8</v>
      </c>
      <c r="J65" s="39">
        <f>J66+J67</f>
        <v>12.3</v>
      </c>
      <c r="K65" s="394">
        <f>K66+K67</f>
        <v>74.1</v>
      </c>
    </row>
    <row r="66" spans="1:11" s="4" customFormat="1" ht="15.75" hidden="1">
      <c r="A66" s="81" t="s">
        <v>77</v>
      </c>
      <c r="B66" s="145" t="s">
        <v>416</v>
      </c>
      <c r="C66" s="101" t="s">
        <v>208</v>
      </c>
      <c r="D66" s="101" t="s">
        <v>218</v>
      </c>
      <c r="E66" s="143" t="s">
        <v>274</v>
      </c>
      <c r="F66" s="93" t="s">
        <v>222</v>
      </c>
      <c r="G66" s="38">
        <v>47.5</v>
      </c>
      <c r="H66" s="38"/>
      <c r="I66" s="420">
        <f>G66+H66</f>
        <v>47.5</v>
      </c>
      <c r="J66" s="38">
        <v>9.3</v>
      </c>
      <c r="K66" s="420">
        <f>I66+J66</f>
        <v>56.8</v>
      </c>
    </row>
    <row r="67" spans="1:11" s="4" customFormat="1" ht="38.25" hidden="1">
      <c r="A67" s="81" t="s">
        <v>79</v>
      </c>
      <c r="B67" s="145" t="s">
        <v>416</v>
      </c>
      <c r="C67" s="101" t="s">
        <v>208</v>
      </c>
      <c r="D67" s="101" t="s">
        <v>218</v>
      </c>
      <c r="E67" s="143" t="s">
        <v>274</v>
      </c>
      <c r="F67" s="93" t="s">
        <v>80</v>
      </c>
      <c r="G67" s="38">
        <v>14.3</v>
      </c>
      <c r="H67" s="38"/>
      <c r="I67" s="420">
        <f>G67+H67</f>
        <v>14.3</v>
      </c>
      <c r="J67" s="38">
        <v>3</v>
      </c>
      <c r="K67" s="420">
        <f>I67+J67</f>
        <v>17.3</v>
      </c>
    </row>
    <row r="68" spans="1:11" s="4" customFormat="1" ht="25.5" hidden="1">
      <c r="A68" s="34" t="s">
        <v>114</v>
      </c>
      <c r="B68" s="48" t="s">
        <v>416</v>
      </c>
      <c r="C68" s="28" t="s">
        <v>208</v>
      </c>
      <c r="D68" s="28" t="s">
        <v>218</v>
      </c>
      <c r="E68" s="127" t="s">
        <v>274</v>
      </c>
      <c r="F68" s="25" t="s">
        <v>115</v>
      </c>
      <c r="G68" s="38">
        <f>G69</f>
        <v>0</v>
      </c>
      <c r="H68" s="38">
        <f>H69</f>
        <v>0</v>
      </c>
      <c r="I68" s="420">
        <f>I69</f>
        <v>0</v>
      </c>
      <c r="J68" s="38">
        <f>J69</f>
        <v>0</v>
      </c>
      <c r="K68" s="420">
        <f>K69</f>
        <v>0</v>
      </c>
    </row>
    <row r="69" spans="1:11" s="4" customFormat="1" ht="25.5" hidden="1">
      <c r="A69" s="24" t="s">
        <v>87</v>
      </c>
      <c r="B69" s="48" t="s">
        <v>416</v>
      </c>
      <c r="C69" s="28" t="s">
        <v>208</v>
      </c>
      <c r="D69" s="28" t="s">
        <v>218</v>
      </c>
      <c r="E69" s="127" t="s">
        <v>274</v>
      </c>
      <c r="F69" s="25" t="s">
        <v>86</v>
      </c>
      <c r="G69" s="38">
        <f>G70+G71</f>
        <v>0</v>
      </c>
      <c r="H69" s="38">
        <f>H70+H71</f>
        <v>0</v>
      </c>
      <c r="I69" s="420">
        <f>I70+I71</f>
        <v>0</v>
      </c>
      <c r="J69" s="38">
        <f>J70+J71</f>
        <v>0</v>
      </c>
      <c r="K69" s="420">
        <f>K70+K71</f>
        <v>0</v>
      </c>
    </row>
    <row r="70" spans="1:11" s="4" customFormat="1" ht="25.5" hidden="1">
      <c r="A70" s="94" t="s">
        <v>224</v>
      </c>
      <c r="B70" s="145" t="s">
        <v>416</v>
      </c>
      <c r="C70" s="101" t="s">
        <v>208</v>
      </c>
      <c r="D70" s="101" t="s">
        <v>218</v>
      </c>
      <c r="E70" s="143" t="s">
        <v>274</v>
      </c>
      <c r="F70" s="93" t="s">
        <v>225</v>
      </c>
      <c r="G70" s="39"/>
      <c r="H70" s="39"/>
      <c r="I70" s="394">
        <f>G70+H70</f>
        <v>0</v>
      </c>
      <c r="J70" s="39"/>
      <c r="K70" s="394">
        <f>I70+J70</f>
        <v>0</v>
      </c>
    </row>
    <row r="71" spans="1:11" s="4" customFormat="1" ht="28.5" customHeight="1" hidden="1">
      <c r="A71" s="94" t="s">
        <v>345</v>
      </c>
      <c r="B71" s="145" t="s">
        <v>416</v>
      </c>
      <c r="C71" s="101" t="s">
        <v>208</v>
      </c>
      <c r="D71" s="101" t="s">
        <v>218</v>
      </c>
      <c r="E71" s="143" t="s">
        <v>274</v>
      </c>
      <c r="F71" s="93" t="s">
        <v>226</v>
      </c>
      <c r="G71" s="38"/>
      <c r="H71" s="38"/>
      <c r="I71" s="394">
        <f>G71+H71</f>
        <v>0</v>
      </c>
      <c r="J71" s="38"/>
      <c r="K71" s="394">
        <f>I71+J71</f>
        <v>0</v>
      </c>
    </row>
    <row r="72" spans="1:11" s="103" customFormat="1" ht="28.5" customHeight="1" hidden="1">
      <c r="A72" s="91" t="s">
        <v>95</v>
      </c>
      <c r="B72" s="77" t="s">
        <v>416</v>
      </c>
      <c r="C72" s="109" t="s">
        <v>208</v>
      </c>
      <c r="D72" s="109" t="s">
        <v>218</v>
      </c>
      <c r="E72" s="117" t="s">
        <v>46</v>
      </c>
      <c r="F72" s="68"/>
      <c r="G72" s="69">
        <f>G73+G77</f>
        <v>0</v>
      </c>
      <c r="H72" s="69">
        <f>H73+H77</f>
        <v>0</v>
      </c>
      <c r="I72" s="418">
        <f>I73+I77</f>
        <v>0</v>
      </c>
      <c r="J72" s="69">
        <f>J73+J77</f>
        <v>0</v>
      </c>
      <c r="K72" s="418">
        <f>K73+K77</f>
        <v>0</v>
      </c>
    </row>
    <row r="73" spans="1:11" s="18" customFormat="1" ht="28.5" customHeight="1" hidden="1">
      <c r="A73" s="56"/>
      <c r="B73" s="54"/>
      <c r="C73" s="87"/>
      <c r="D73" s="87"/>
      <c r="E73" s="72"/>
      <c r="F73" s="55"/>
      <c r="G73" s="67"/>
      <c r="H73" s="67"/>
      <c r="I73" s="419"/>
      <c r="J73" s="67"/>
      <c r="K73" s="419"/>
    </row>
    <row r="74" spans="1:11" s="18" customFormat="1" ht="28.5" customHeight="1" hidden="1">
      <c r="A74" s="34"/>
      <c r="B74" s="48"/>
      <c r="C74" s="50"/>
      <c r="D74" s="50"/>
      <c r="E74" s="127"/>
      <c r="F74" s="35"/>
      <c r="G74" s="67"/>
      <c r="H74" s="67"/>
      <c r="I74" s="419"/>
      <c r="J74" s="67"/>
      <c r="K74" s="419"/>
    </row>
    <row r="75" spans="1:11" s="18" customFormat="1" ht="28.5" customHeight="1" hidden="1">
      <c r="A75" s="152"/>
      <c r="B75" s="48"/>
      <c r="C75" s="50"/>
      <c r="D75" s="50"/>
      <c r="E75" s="127"/>
      <c r="F75" s="35"/>
      <c r="G75" s="67"/>
      <c r="H75" s="67"/>
      <c r="I75" s="419"/>
      <c r="J75" s="67"/>
      <c r="K75" s="419"/>
    </row>
    <row r="76" spans="1:11" s="4" customFormat="1" ht="27" customHeight="1" hidden="1">
      <c r="A76" s="27"/>
      <c r="B76" s="48"/>
      <c r="C76" s="50"/>
      <c r="D76" s="26"/>
      <c r="E76" s="60"/>
      <c r="F76" s="25"/>
      <c r="G76" s="38"/>
      <c r="H76" s="38"/>
      <c r="I76" s="420"/>
      <c r="J76" s="38"/>
      <c r="K76" s="420"/>
    </row>
    <row r="77" spans="1:11" s="4" customFormat="1" ht="16.5" customHeight="1" hidden="1">
      <c r="A77" s="27" t="s">
        <v>135</v>
      </c>
      <c r="B77" s="48" t="s">
        <v>416</v>
      </c>
      <c r="C77" s="50" t="s">
        <v>208</v>
      </c>
      <c r="D77" s="26" t="s">
        <v>218</v>
      </c>
      <c r="E77" s="60" t="s">
        <v>136</v>
      </c>
      <c r="F77" s="25"/>
      <c r="G77" s="38">
        <f>G78</f>
        <v>0</v>
      </c>
      <c r="H77" s="38">
        <f aca="true" t="shared" si="5" ref="H77:K79">H78</f>
        <v>0</v>
      </c>
      <c r="I77" s="420">
        <f t="shared" si="5"/>
        <v>0</v>
      </c>
      <c r="J77" s="38">
        <f t="shared" si="5"/>
        <v>0</v>
      </c>
      <c r="K77" s="420">
        <f t="shared" si="5"/>
        <v>0</v>
      </c>
    </row>
    <row r="78" spans="1:11" s="4" customFormat="1" ht="17.25" customHeight="1" hidden="1">
      <c r="A78" s="27" t="s">
        <v>7</v>
      </c>
      <c r="B78" s="48" t="s">
        <v>416</v>
      </c>
      <c r="C78" s="50" t="s">
        <v>208</v>
      </c>
      <c r="D78" s="26" t="s">
        <v>218</v>
      </c>
      <c r="E78" s="60" t="s">
        <v>136</v>
      </c>
      <c r="F78" s="25" t="s">
        <v>117</v>
      </c>
      <c r="G78" s="38">
        <f>G79</f>
        <v>0</v>
      </c>
      <c r="H78" s="38">
        <f t="shared" si="5"/>
        <v>0</v>
      </c>
      <c r="I78" s="420">
        <f t="shared" si="5"/>
        <v>0</v>
      </c>
      <c r="J78" s="38">
        <f t="shared" si="5"/>
        <v>0</v>
      </c>
      <c r="K78" s="420">
        <f t="shared" si="5"/>
        <v>0</v>
      </c>
    </row>
    <row r="79" spans="1:11" s="4" customFormat="1" ht="18" customHeight="1" hidden="1">
      <c r="A79" s="34" t="s">
        <v>132</v>
      </c>
      <c r="B79" s="48" t="s">
        <v>416</v>
      </c>
      <c r="C79" s="50" t="s">
        <v>208</v>
      </c>
      <c r="D79" s="26" t="s">
        <v>218</v>
      </c>
      <c r="E79" s="60" t="s">
        <v>136</v>
      </c>
      <c r="F79" s="25" t="s">
        <v>89</v>
      </c>
      <c r="G79" s="38">
        <f>G80</f>
        <v>0</v>
      </c>
      <c r="H79" s="38">
        <f t="shared" si="5"/>
        <v>0</v>
      </c>
      <c r="I79" s="420">
        <f t="shared" si="5"/>
        <v>0</v>
      </c>
      <c r="J79" s="38">
        <f t="shared" si="5"/>
        <v>0</v>
      </c>
      <c r="K79" s="420">
        <f t="shared" si="5"/>
        <v>0</v>
      </c>
    </row>
    <row r="80" spans="1:11" s="4" customFormat="1" ht="15.75" customHeight="1" hidden="1">
      <c r="A80" s="94" t="s">
        <v>92</v>
      </c>
      <c r="B80" s="48" t="s">
        <v>416</v>
      </c>
      <c r="C80" s="104" t="s">
        <v>208</v>
      </c>
      <c r="D80" s="101" t="s">
        <v>218</v>
      </c>
      <c r="E80" s="84" t="s">
        <v>136</v>
      </c>
      <c r="F80" s="93" t="s">
        <v>91</v>
      </c>
      <c r="G80" s="38"/>
      <c r="H80" s="38"/>
      <c r="I80" s="420">
        <f>G80+H80</f>
        <v>0</v>
      </c>
      <c r="J80" s="38"/>
      <c r="K80" s="420">
        <f>I80+J80</f>
        <v>0</v>
      </c>
    </row>
    <row r="81" spans="1:11" s="169" customFormat="1" ht="15" customHeight="1">
      <c r="A81" s="166" t="s">
        <v>230</v>
      </c>
      <c r="B81" s="47" t="s">
        <v>416</v>
      </c>
      <c r="C81" s="167" t="s">
        <v>209</v>
      </c>
      <c r="D81" s="167"/>
      <c r="E81" s="60"/>
      <c r="F81" s="167"/>
      <c r="G81" s="168">
        <f>G82</f>
        <v>354.90000000000003</v>
      </c>
      <c r="H81" s="168">
        <f aca="true" t="shared" si="6" ref="H81:K83">H82</f>
        <v>0</v>
      </c>
      <c r="I81" s="422">
        <f t="shared" si="6"/>
        <v>354.90000000000003</v>
      </c>
      <c r="J81" s="168">
        <f t="shared" si="6"/>
        <v>0</v>
      </c>
      <c r="K81" s="422">
        <f t="shared" si="6"/>
        <v>354.90000000000003</v>
      </c>
    </row>
    <row r="82" spans="1:11" s="107" customFormat="1" ht="15" customHeight="1">
      <c r="A82" s="170" t="s">
        <v>231</v>
      </c>
      <c r="B82" s="47" t="s">
        <v>416</v>
      </c>
      <c r="C82" s="130" t="s">
        <v>209</v>
      </c>
      <c r="D82" s="130" t="s">
        <v>211</v>
      </c>
      <c r="E82" s="131"/>
      <c r="F82" s="130"/>
      <c r="G82" s="106">
        <f>G83</f>
        <v>354.90000000000003</v>
      </c>
      <c r="H82" s="106">
        <f t="shared" si="6"/>
        <v>0</v>
      </c>
      <c r="I82" s="408">
        <f t="shared" si="6"/>
        <v>354.90000000000003</v>
      </c>
      <c r="J82" s="106">
        <f t="shared" si="6"/>
        <v>0</v>
      </c>
      <c r="K82" s="408">
        <f t="shared" si="6"/>
        <v>354.90000000000003</v>
      </c>
    </row>
    <row r="83" spans="1:11" s="4" customFormat="1" ht="30" customHeight="1">
      <c r="A83" s="97" t="s">
        <v>134</v>
      </c>
      <c r="B83" s="77" t="s">
        <v>416</v>
      </c>
      <c r="C83" s="109" t="s">
        <v>209</v>
      </c>
      <c r="D83" s="109" t="s">
        <v>211</v>
      </c>
      <c r="E83" s="117" t="s">
        <v>45</v>
      </c>
      <c r="F83" s="109"/>
      <c r="G83" s="153">
        <f>G84</f>
        <v>354.90000000000003</v>
      </c>
      <c r="H83" s="153">
        <f t="shared" si="6"/>
        <v>0</v>
      </c>
      <c r="I83" s="396">
        <f t="shared" si="6"/>
        <v>354.90000000000003</v>
      </c>
      <c r="J83" s="153">
        <f t="shared" si="6"/>
        <v>0</v>
      </c>
      <c r="K83" s="396">
        <f t="shared" si="6"/>
        <v>354.90000000000003</v>
      </c>
    </row>
    <row r="84" spans="1:11" s="18" customFormat="1" ht="27.75" customHeight="1">
      <c r="A84" s="165" t="s">
        <v>232</v>
      </c>
      <c r="B84" s="48" t="s">
        <v>416</v>
      </c>
      <c r="C84" s="87" t="s">
        <v>209</v>
      </c>
      <c r="D84" s="87" t="s">
        <v>211</v>
      </c>
      <c r="E84" s="72" t="s">
        <v>47</v>
      </c>
      <c r="F84" s="87"/>
      <c r="G84" s="144">
        <f>G85+G90</f>
        <v>354.90000000000003</v>
      </c>
      <c r="H84" s="144">
        <f>H85+H90</f>
        <v>0</v>
      </c>
      <c r="I84" s="397">
        <f>I85+I90</f>
        <v>354.90000000000003</v>
      </c>
      <c r="J84" s="144">
        <f>J85+J90</f>
        <v>0</v>
      </c>
      <c r="K84" s="397">
        <f>K85+K90</f>
        <v>354.90000000000003</v>
      </c>
    </row>
    <row r="85" spans="1:11" s="18" customFormat="1" ht="42" customHeight="1">
      <c r="A85" s="80" t="s">
        <v>110</v>
      </c>
      <c r="B85" s="48" t="s">
        <v>416</v>
      </c>
      <c r="C85" s="26" t="s">
        <v>209</v>
      </c>
      <c r="D85" s="26" t="s">
        <v>211</v>
      </c>
      <c r="E85" s="60" t="s">
        <v>47</v>
      </c>
      <c r="F85" s="50" t="s">
        <v>417</v>
      </c>
      <c r="G85" s="144">
        <f>G86</f>
        <v>354.90000000000003</v>
      </c>
      <c r="H85" s="144">
        <f>H86</f>
        <v>0</v>
      </c>
      <c r="I85" s="397">
        <f>I86</f>
        <v>354.90000000000003</v>
      </c>
      <c r="J85" s="144">
        <f>J86</f>
        <v>0</v>
      </c>
      <c r="K85" s="397">
        <f>K86</f>
        <v>354.90000000000003</v>
      </c>
    </row>
    <row r="86" spans="1:11" s="4" customFormat="1" ht="20.25" customHeight="1">
      <c r="A86" s="152" t="s">
        <v>85</v>
      </c>
      <c r="B86" s="48" t="s">
        <v>416</v>
      </c>
      <c r="C86" s="26" t="s">
        <v>209</v>
      </c>
      <c r="D86" s="26" t="s">
        <v>211</v>
      </c>
      <c r="E86" s="60" t="s">
        <v>47</v>
      </c>
      <c r="F86" s="26" t="s">
        <v>352</v>
      </c>
      <c r="G86" s="39">
        <f>G87+G88+G89</f>
        <v>354.90000000000003</v>
      </c>
      <c r="H86" s="39">
        <f>H87+H88+H89</f>
        <v>0</v>
      </c>
      <c r="I86" s="394">
        <f>I87+I88+I89</f>
        <v>354.90000000000003</v>
      </c>
      <c r="J86" s="39">
        <f>J87+J88+J89</f>
        <v>0</v>
      </c>
      <c r="K86" s="394">
        <f>K87+K88+K89</f>
        <v>354.90000000000003</v>
      </c>
    </row>
    <row r="87" spans="1:11" ht="25.5" hidden="1">
      <c r="A87" s="81" t="s">
        <v>344</v>
      </c>
      <c r="B87" s="82" t="s">
        <v>416</v>
      </c>
      <c r="C87" s="101" t="s">
        <v>209</v>
      </c>
      <c r="D87" s="101" t="s">
        <v>211</v>
      </c>
      <c r="E87" s="84" t="s">
        <v>47</v>
      </c>
      <c r="F87" s="93" t="s">
        <v>222</v>
      </c>
      <c r="G87" s="38">
        <v>272.6</v>
      </c>
      <c r="H87" s="38"/>
      <c r="I87" s="420">
        <f>G87+H87</f>
        <v>272.6</v>
      </c>
      <c r="J87" s="38"/>
      <c r="K87" s="420">
        <f>I87+J87</f>
        <v>272.6</v>
      </c>
    </row>
    <row r="88" spans="1:11" ht="25.5" hidden="1">
      <c r="A88" s="81" t="s">
        <v>88</v>
      </c>
      <c r="B88" s="82" t="s">
        <v>416</v>
      </c>
      <c r="C88" s="101" t="s">
        <v>209</v>
      </c>
      <c r="D88" s="101" t="s">
        <v>211</v>
      </c>
      <c r="E88" s="84" t="s">
        <v>47</v>
      </c>
      <c r="F88" s="93" t="s">
        <v>223</v>
      </c>
      <c r="G88" s="38"/>
      <c r="H88" s="38"/>
      <c r="I88" s="420">
        <f>G88+H88</f>
        <v>0</v>
      </c>
      <c r="J88" s="38"/>
      <c r="K88" s="420">
        <f>I88+J88</f>
        <v>0</v>
      </c>
    </row>
    <row r="89" spans="1:11" ht="38.25" hidden="1">
      <c r="A89" s="81" t="s">
        <v>79</v>
      </c>
      <c r="B89" s="82" t="s">
        <v>416</v>
      </c>
      <c r="C89" s="101" t="s">
        <v>209</v>
      </c>
      <c r="D89" s="101" t="s">
        <v>211</v>
      </c>
      <c r="E89" s="84" t="s">
        <v>47</v>
      </c>
      <c r="F89" s="93" t="s">
        <v>80</v>
      </c>
      <c r="G89" s="38">
        <v>82.3</v>
      </c>
      <c r="H89" s="38"/>
      <c r="I89" s="420">
        <f>G89+H89</f>
        <v>82.3</v>
      </c>
      <c r="J89" s="38"/>
      <c r="K89" s="420">
        <f>I89+J89</f>
        <v>82.3</v>
      </c>
    </row>
    <row r="90" spans="1:11" ht="28.5" customHeight="1" hidden="1">
      <c r="A90" s="34" t="s">
        <v>114</v>
      </c>
      <c r="B90" s="48" t="s">
        <v>416</v>
      </c>
      <c r="C90" s="28" t="s">
        <v>209</v>
      </c>
      <c r="D90" s="28" t="s">
        <v>211</v>
      </c>
      <c r="E90" s="31" t="s">
        <v>47</v>
      </c>
      <c r="F90" s="25" t="s">
        <v>115</v>
      </c>
      <c r="G90" s="38">
        <f>G91</f>
        <v>0</v>
      </c>
      <c r="H90" s="38">
        <f>H91</f>
        <v>0</v>
      </c>
      <c r="I90" s="420">
        <f>I91</f>
        <v>0</v>
      </c>
      <c r="J90" s="38">
        <f>J91</f>
        <v>0</v>
      </c>
      <c r="K90" s="420">
        <f>K91</f>
        <v>0</v>
      </c>
    </row>
    <row r="91" spans="1:11" ht="25.5" hidden="1">
      <c r="A91" s="24" t="s">
        <v>116</v>
      </c>
      <c r="B91" s="48" t="s">
        <v>416</v>
      </c>
      <c r="C91" s="28" t="s">
        <v>209</v>
      </c>
      <c r="D91" s="28" t="s">
        <v>211</v>
      </c>
      <c r="E91" s="31" t="s">
        <v>47</v>
      </c>
      <c r="F91" s="25" t="s">
        <v>86</v>
      </c>
      <c r="G91" s="38">
        <f>G92+G93</f>
        <v>0</v>
      </c>
      <c r="H91" s="38">
        <f>H92+H93</f>
        <v>0</v>
      </c>
      <c r="I91" s="420">
        <f>I92+I93</f>
        <v>0</v>
      </c>
      <c r="J91" s="38">
        <f>J92+J93</f>
        <v>0</v>
      </c>
      <c r="K91" s="420">
        <f>K92+K93</f>
        <v>0</v>
      </c>
    </row>
    <row r="92" spans="1:11" s="5" customFormat="1" ht="25.5" hidden="1">
      <c r="A92" s="94" t="s">
        <v>224</v>
      </c>
      <c r="B92" s="82" t="s">
        <v>416</v>
      </c>
      <c r="C92" s="101" t="s">
        <v>209</v>
      </c>
      <c r="D92" s="101" t="s">
        <v>211</v>
      </c>
      <c r="E92" s="84" t="s">
        <v>47</v>
      </c>
      <c r="F92" s="93" t="s">
        <v>225</v>
      </c>
      <c r="G92" s="39"/>
      <c r="H92" s="39"/>
      <c r="I92" s="394">
        <f>G92+H92</f>
        <v>0</v>
      </c>
      <c r="J92" s="39"/>
      <c r="K92" s="394">
        <f>I92+J92</f>
        <v>0</v>
      </c>
    </row>
    <row r="93" spans="1:11" ht="29.25" customHeight="1" hidden="1">
      <c r="A93" s="94" t="s">
        <v>345</v>
      </c>
      <c r="B93" s="82" t="s">
        <v>416</v>
      </c>
      <c r="C93" s="101" t="s">
        <v>209</v>
      </c>
      <c r="D93" s="101" t="s">
        <v>211</v>
      </c>
      <c r="E93" s="84" t="s">
        <v>47</v>
      </c>
      <c r="F93" s="93" t="s">
        <v>226</v>
      </c>
      <c r="G93" s="38"/>
      <c r="H93" s="38"/>
      <c r="I93" s="394">
        <f>G93+H93</f>
        <v>0</v>
      </c>
      <c r="J93" s="38"/>
      <c r="K93" s="394">
        <f>I93+J93</f>
        <v>0</v>
      </c>
    </row>
    <row r="94" spans="1:11" s="151" customFormat="1" ht="27.75" customHeight="1" hidden="1">
      <c r="A94" s="30" t="s">
        <v>233</v>
      </c>
      <c r="B94" s="47" t="s">
        <v>416</v>
      </c>
      <c r="C94" s="171" t="s">
        <v>211</v>
      </c>
      <c r="D94" s="171"/>
      <c r="E94" s="60"/>
      <c r="F94" s="171"/>
      <c r="G94" s="172">
        <f>G95</f>
        <v>0</v>
      </c>
      <c r="H94" s="172">
        <f>H95</f>
        <v>0</v>
      </c>
      <c r="I94" s="423">
        <f>I95</f>
        <v>0</v>
      </c>
      <c r="J94" s="172">
        <f>J95</f>
        <v>0</v>
      </c>
      <c r="K94" s="423">
        <f>K95</f>
        <v>0</v>
      </c>
    </row>
    <row r="95" spans="1:11" s="107" customFormat="1" ht="27.75" customHeight="1" hidden="1">
      <c r="A95" s="75" t="s">
        <v>234</v>
      </c>
      <c r="B95" s="47" t="s">
        <v>416</v>
      </c>
      <c r="C95" s="43" t="s">
        <v>211</v>
      </c>
      <c r="D95" s="43" t="s">
        <v>212</v>
      </c>
      <c r="E95" s="131"/>
      <c r="F95" s="43"/>
      <c r="G95" s="106">
        <f>G96+G100+G103</f>
        <v>0</v>
      </c>
      <c r="H95" s="106">
        <f>H96+H100+H103</f>
        <v>0</v>
      </c>
      <c r="I95" s="408">
        <f>I96+I100+I103</f>
        <v>0</v>
      </c>
      <c r="J95" s="106">
        <f>J96+J100+J103</f>
        <v>0</v>
      </c>
      <c r="K95" s="408">
        <f>K96+K100+K103</f>
        <v>0</v>
      </c>
    </row>
    <row r="96" spans="1:11" s="103" customFormat="1" ht="30.75" customHeight="1" hidden="1">
      <c r="A96" s="91" t="s">
        <v>533</v>
      </c>
      <c r="B96" s="77" t="s">
        <v>416</v>
      </c>
      <c r="C96" s="68" t="s">
        <v>211</v>
      </c>
      <c r="D96" s="68" t="s">
        <v>212</v>
      </c>
      <c r="E96" s="117" t="s">
        <v>534</v>
      </c>
      <c r="F96" s="68"/>
      <c r="G96" s="69">
        <f>G97</f>
        <v>0</v>
      </c>
      <c r="H96" s="69">
        <f aca="true" t="shared" si="7" ref="H96:K98">H97</f>
        <v>0</v>
      </c>
      <c r="I96" s="418">
        <f t="shared" si="7"/>
        <v>0</v>
      </c>
      <c r="J96" s="69">
        <f t="shared" si="7"/>
        <v>0</v>
      </c>
      <c r="K96" s="418">
        <f t="shared" si="7"/>
        <v>0</v>
      </c>
    </row>
    <row r="97" spans="1:11" s="18" customFormat="1" ht="30" customHeight="1" hidden="1">
      <c r="A97" s="34" t="s">
        <v>535</v>
      </c>
      <c r="B97" s="48" t="s">
        <v>416</v>
      </c>
      <c r="C97" s="25" t="s">
        <v>211</v>
      </c>
      <c r="D97" s="25" t="s">
        <v>212</v>
      </c>
      <c r="E97" s="60" t="s">
        <v>536</v>
      </c>
      <c r="F97" s="35" t="s">
        <v>115</v>
      </c>
      <c r="G97" s="129">
        <f>G98</f>
        <v>0</v>
      </c>
      <c r="H97" s="129">
        <f t="shared" si="7"/>
        <v>0</v>
      </c>
      <c r="I97" s="409">
        <f t="shared" si="7"/>
        <v>0</v>
      </c>
      <c r="J97" s="129">
        <f t="shared" si="7"/>
        <v>0</v>
      </c>
      <c r="K97" s="409">
        <f t="shared" si="7"/>
        <v>0</v>
      </c>
    </row>
    <row r="98" spans="1:11" s="18" customFormat="1" ht="28.5" customHeight="1" hidden="1">
      <c r="A98" s="152" t="s">
        <v>116</v>
      </c>
      <c r="B98" s="48" t="s">
        <v>416</v>
      </c>
      <c r="C98" s="25" t="s">
        <v>211</v>
      </c>
      <c r="D98" s="25" t="s">
        <v>212</v>
      </c>
      <c r="E98" s="60" t="s">
        <v>536</v>
      </c>
      <c r="F98" s="35" t="s">
        <v>86</v>
      </c>
      <c r="G98" s="129">
        <f>G99</f>
        <v>0</v>
      </c>
      <c r="H98" s="129">
        <f t="shared" si="7"/>
        <v>0</v>
      </c>
      <c r="I98" s="409">
        <f t="shared" si="7"/>
        <v>0</v>
      </c>
      <c r="J98" s="129">
        <f t="shared" si="7"/>
        <v>0</v>
      </c>
      <c r="K98" s="409">
        <f t="shared" si="7"/>
        <v>0</v>
      </c>
    </row>
    <row r="99" spans="1:11" ht="27" customHeight="1" hidden="1">
      <c r="A99" s="94" t="s">
        <v>345</v>
      </c>
      <c r="B99" s="48" t="s">
        <v>416</v>
      </c>
      <c r="C99" s="93" t="s">
        <v>211</v>
      </c>
      <c r="D99" s="93" t="s">
        <v>212</v>
      </c>
      <c r="E99" s="147" t="s">
        <v>536</v>
      </c>
      <c r="F99" s="93" t="s">
        <v>226</v>
      </c>
      <c r="G99" s="40"/>
      <c r="H99" s="40"/>
      <c r="I99" s="424">
        <f>G99+H99</f>
        <v>0</v>
      </c>
      <c r="J99" s="40"/>
      <c r="K99" s="424">
        <f>I99+J99</f>
        <v>0</v>
      </c>
    </row>
    <row r="100" spans="1:11" s="5" customFormat="1" ht="27" customHeight="1" hidden="1">
      <c r="A100" s="27" t="s">
        <v>456</v>
      </c>
      <c r="B100" s="48" t="s">
        <v>416</v>
      </c>
      <c r="C100" s="25" t="s">
        <v>211</v>
      </c>
      <c r="D100" s="25" t="s">
        <v>212</v>
      </c>
      <c r="E100" s="31" t="s">
        <v>457</v>
      </c>
      <c r="F100" s="25"/>
      <c r="G100" s="40">
        <f>G101</f>
        <v>0</v>
      </c>
      <c r="H100" s="40">
        <f>H101</f>
        <v>0</v>
      </c>
      <c r="I100" s="424">
        <f>I101</f>
        <v>0</v>
      </c>
      <c r="J100" s="40">
        <f>J101</f>
        <v>0</v>
      </c>
      <c r="K100" s="424">
        <f>K101</f>
        <v>0</v>
      </c>
    </row>
    <row r="101" spans="1:11" ht="27" customHeight="1" hidden="1">
      <c r="A101" s="27" t="s">
        <v>140</v>
      </c>
      <c r="B101" s="48" t="s">
        <v>416</v>
      </c>
      <c r="C101" s="25" t="s">
        <v>211</v>
      </c>
      <c r="D101" s="25" t="s">
        <v>212</v>
      </c>
      <c r="E101" s="31" t="s">
        <v>457</v>
      </c>
      <c r="F101" s="25" t="s">
        <v>141</v>
      </c>
      <c r="G101" s="40">
        <v>0</v>
      </c>
      <c r="H101" s="40">
        <v>0</v>
      </c>
      <c r="I101" s="424">
        <v>0</v>
      </c>
      <c r="J101" s="40">
        <v>0</v>
      </c>
      <c r="K101" s="424">
        <v>0</v>
      </c>
    </row>
    <row r="102" spans="1:11" ht="27" customHeight="1" hidden="1">
      <c r="A102" s="195" t="s">
        <v>458</v>
      </c>
      <c r="B102" s="145" t="s">
        <v>416</v>
      </c>
      <c r="C102" s="154" t="s">
        <v>211</v>
      </c>
      <c r="D102" s="154" t="s">
        <v>212</v>
      </c>
      <c r="E102" s="147" t="s">
        <v>457</v>
      </c>
      <c r="F102" s="154" t="s">
        <v>459</v>
      </c>
      <c r="G102" s="148"/>
      <c r="H102" s="148"/>
      <c r="I102" s="425">
        <f>G102+H102</f>
        <v>0</v>
      </c>
      <c r="J102" s="148"/>
      <c r="K102" s="425">
        <f>I102+J102</f>
        <v>0</v>
      </c>
    </row>
    <row r="103" spans="1:11" s="4" customFormat="1" ht="27" customHeight="1" hidden="1">
      <c r="A103" s="27" t="s">
        <v>537</v>
      </c>
      <c r="B103" s="48" t="s">
        <v>416</v>
      </c>
      <c r="C103" s="25" t="s">
        <v>211</v>
      </c>
      <c r="D103" s="25" t="s">
        <v>212</v>
      </c>
      <c r="E103" s="31" t="s">
        <v>538</v>
      </c>
      <c r="F103" s="25"/>
      <c r="G103" s="39">
        <f>G104</f>
        <v>0</v>
      </c>
      <c r="H103" s="39">
        <f aca="true" t="shared" si="8" ref="H103:K105">H104</f>
        <v>0</v>
      </c>
      <c r="I103" s="394">
        <f t="shared" si="8"/>
        <v>0</v>
      </c>
      <c r="J103" s="39">
        <f t="shared" si="8"/>
        <v>0</v>
      </c>
      <c r="K103" s="394">
        <f t="shared" si="8"/>
        <v>0</v>
      </c>
    </row>
    <row r="104" spans="1:11" s="4" customFormat="1" ht="27" customHeight="1" hidden="1">
      <c r="A104" s="34" t="s">
        <v>114</v>
      </c>
      <c r="B104" s="48" t="s">
        <v>416</v>
      </c>
      <c r="C104" s="25" t="s">
        <v>211</v>
      </c>
      <c r="D104" s="25" t="s">
        <v>212</v>
      </c>
      <c r="E104" s="31" t="s">
        <v>538</v>
      </c>
      <c r="F104" s="25" t="s">
        <v>115</v>
      </c>
      <c r="G104" s="39">
        <f>G105</f>
        <v>0</v>
      </c>
      <c r="H104" s="39">
        <f t="shared" si="8"/>
        <v>0</v>
      </c>
      <c r="I104" s="394">
        <f t="shared" si="8"/>
        <v>0</v>
      </c>
      <c r="J104" s="39">
        <f t="shared" si="8"/>
        <v>0</v>
      </c>
      <c r="K104" s="394">
        <f t="shared" si="8"/>
        <v>0</v>
      </c>
    </row>
    <row r="105" spans="1:11" s="4" customFormat="1" ht="27" customHeight="1" hidden="1">
      <c r="A105" s="152" t="s">
        <v>116</v>
      </c>
      <c r="B105" s="48" t="s">
        <v>416</v>
      </c>
      <c r="C105" s="25" t="s">
        <v>211</v>
      </c>
      <c r="D105" s="25" t="s">
        <v>212</v>
      </c>
      <c r="E105" s="31" t="s">
        <v>538</v>
      </c>
      <c r="F105" s="25" t="s">
        <v>86</v>
      </c>
      <c r="G105" s="39">
        <f>G106</f>
        <v>0</v>
      </c>
      <c r="H105" s="39">
        <f t="shared" si="8"/>
        <v>0</v>
      </c>
      <c r="I105" s="394">
        <f t="shared" si="8"/>
        <v>0</v>
      </c>
      <c r="J105" s="39">
        <f t="shared" si="8"/>
        <v>0</v>
      </c>
      <c r="K105" s="394">
        <f t="shared" si="8"/>
        <v>0</v>
      </c>
    </row>
    <row r="106" spans="1:11" s="4" customFormat="1" ht="27" customHeight="1" hidden="1">
      <c r="A106" s="296" t="s">
        <v>539</v>
      </c>
      <c r="B106" s="145" t="s">
        <v>416</v>
      </c>
      <c r="C106" s="154" t="s">
        <v>211</v>
      </c>
      <c r="D106" s="154" t="s">
        <v>212</v>
      </c>
      <c r="E106" s="147" t="s">
        <v>538</v>
      </c>
      <c r="F106" s="154" t="s">
        <v>226</v>
      </c>
      <c r="G106" s="148"/>
      <c r="H106" s="148"/>
      <c r="I106" s="425">
        <f>G106+H106</f>
        <v>0</v>
      </c>
      <c r="J106" s="148"/>
      <c r="K106" s="425">
        <f>I106+J106</f>
        <v>0</v>
      </c>
    </row>
    <row r="107" spans="1:11" s="151" customFormat="1" ht="15.75" customHeight="1">
      <c r="A107" s="166" t="s">
        <v>235</v>
      </c>
      <c r="B107" s="47" t="s">
        <v>416</v>
      </c>
      <c r="C107" s="171" t="s">
        <v>210</v>
      </c>
      <c r="D107" s="171"/>
      <c r="E107" s="60"/>
      <c r="F107" s="171"/>
      <c r="G107" s="172">
        <f>G114+G147+G108</f>
        <v>3494.84</v>
      </c>
      <c r="H107" s="172">
        <f>H114+H147+H108</f>
        <v>1549.2669499999997</v>
      </c>
      <c r="I107" s="423">
        <f>I114+I147+I108</f>
        <v>5044.106949999999</v>
      </c>
      <c r="J107" s="172">
        <f>J114+J147+J108</f>
        <v>0</v>
      </c>
      <c r="K107" s="423">
        <f>K114+K147+K108</f>
        <v>5044.106949999999</v>
      </c>
    </row>
    <row r="108" spans="1:11" s="107" customFormat="1" ht="15" customHeight="1">
      <c r="A108" s="108" t="s">
        <v>217</v>
      </c>
      <c r="B108" s="47" t="s">
        <v>416</v>
      </c>
      <c r="C108" s="43" t="s">
        <v>210</v>
      </c>
      <c r="D108" s="43" t="s">
        <v>213</v>
      </c>
      <c r="E108" s="131"/>
      <c r="F108" s="43"/>
      <c r="G108" s="44">
        <f>G109</f>
        <v>7.4</v>
      </c>
      <c r="H108" s="44">
        <f aca="true" t="shared" si="9" ref="H108:K112">H109</f>
        <v>0</v>
      </c>
      <c r="I108" s="417">
        <f t="shared" si="9"/>
        <v>7.4</v>
      </c>
      <c r="J108" s="44">
        <f t="shared" si="9"/>
        <v>0</v>
      </c>
      <c r="K108" s="417">
        <f t="shared" si="9"/>
        <v>7.4</v>
      </c>
    </row>
    <row r="109" spans="1:11" s="103" customFormat="1" ht="29.25" customHeight="1">
      <c r="A109" s="97" t="s">
        <v>134</v>
      </c>
      <c r="B109" s="77" t="s">
        <v>416</v>
      </c>
      <c r="C109" s="109" t="s">
        <v>210</v>
      </c>
      <c r="D109" s="109" t="s">
        <v>213</v>
      </c>
      <c r="E109" s="117" t="s">
        <v>45</v>
      </c>
      <c r="F109" s="109"/>
      <c r="G109" s="69">
        <f>G110</f>
        <v>7.4</v>
      </c>
      <c r="H109" s="69">
        <f t="shared" si="9"/>
        <v>0</v>
      </c>
      <c r="I109" s="418">
        <f t="shared" si="9"/>
        <v>7.4</v>
      </c>
      <c r="J109" s="69">
        <f t="shared" si="9"/>
        <v>0</v>
      </c>
      <c r="K109" s="418">
        <f t="shared" si="9"/>
        <v>7.4</v>
      </c>
    </row>
    <row r="110" spans="1:11" s="18" customFormat="1" ht="52.5" customHeight="1">
      <c r="A110" s="56" t="s">
        <v>96</v>
      </c>
      <c r="B110" s="54" t="s">
        <v>416</v>
      </c>
      <c r="C110" s="55" t="s">
        <v>210</v>
      </c>
      <c r="D110" s="55" t="s">
        <v>213</v>
      </c>
      <c r="E110" s="72" t="s">
        <v>48</v>
      </c>
      <c r="F110" s="55"/>
      <c r="G110" s="67">
        <f>G111</f>
        <v>7.4</v>
      </c>
      <c r="H110" s="67">
        <f t="shared" si="9"/>
        <v>0</v>
      </c>
      <c r="I110" s="419">
        <f t="shared" si="9"/>
        <v>7.4</v>
      </c>
      <c r="J110" s="67">
        <f t="shared" si="9"/>
        <v>0</v>
      </c>
      <c r="K110" s="419">
        <f t="shared" si="9"/>
        <v>7.4</v>
      </c>
    </row>
    <row r="111" spans="1:11" s="18" customFormat="1" ht="27.75" customHeight="1">
      <c r="A111" s="34" t="s">
        <v>114</v>
      </c>
      <c r="B111" s="48" t="s">
        <v>416</v>
      </c>
      <c r="C111" s="25" t="s">
        <v>210</v>
      </c>
      <c r="D111" s="25" t="s">
        <v>213</v>
      </c>
      <c r="E111" s="60" t="s">
        <v>48</v>
      </c>
      <c r="F111" s="35" t="s">
        <v>115</v>
      </c>
      <c r="G111" s="67">
        <f>G112</f>
        <v>7.4</v>
      </c>
      <c r="H111" s="67">
        <f t="shared" si="9"/>
        <v>0</v>
      </c>
      <c r="I111" s="419">
        <f t="shared" si="9"/>
        <v>7.4</v>
      </c>
      <c r="J111" s="67">
        <f t="shared" si="9"/>
        <v>0</v>
      </c>
      <c r="K111" s="419">
        <f t="shared" si="9"/>
        <v>7.4</v>
      </c>
    </row>
    <row r="112" spans="1:11" s="18" customFormat="1" ht="27" customHeight="1">
      <c r="A112" s="152" t="s">
        <v>116</v>
      </c>
      <c r="B112" s="48" t="s">
        <v>416</v>
      </c>
      <c r="C112" s="25" t="s">
        <v>210</v>
      </c>
      <c r="D112" s="25" t="s">
        <v>213</v>
      </c>
      <c r="E112" s="60" t="s">
        <v>48</v>
      </c>
      <c r="F112" s="35" t="s">
        <v>86</v>
      </c>
      <c r="G112" s="67">
        <f>G113</f>
        <v>7.4</v>
      </c>
      <c r="H112" s="67">
        <f t="shared" si="9"/>
        <v>0</v>
      </c>
      <c r="I112" s="419">
        <f t="shared" si="9"/>
        <v>7.4</v>
      </c>
      <c r="J112" s="67">
        <f t="shared" si="9"/>
        <v>0</v>
      </c>
      <c r="K112" s="419">
        <f t="shared" si="9"/>
        <v>7.4</v>
      </c>
    </row>
    <row r="113" spans="1:11" ht="25.5" customHeight="1" hidden="1">
      <c r="A113" s="94" t="s">
        <v>345</v>
      </c>
      <c r="B113" s="48" t="s">
        <v>416</v>
      </c>
      <c r="C113" s="93" t="s">
        <v>210</v>
      </c>
      <c r="D113" s="93" t="s">
        <v>213</v>
      </c>
      <c r="E113" s="84" t="s">
        <v>48</v>
      </c>
      <c r="F113" s="93" t="s">
        <v>226</v>
      </c>
      <c r="G113" s="38">
        <v>7.4</v>
      </c>
      <c r="H113" s="38"/>
      <c r="I113" s="420">
        <f>G113+H113</f>
        <v>7.4</v>
      </c>
      <c r="J113" s="38"/>
      <c r="K113" s="420">
        <f>I113+J113</f>
        <v>7.4</v>
      </c>
    </row>
    <row r="114" spans="1:11" s="4" customFormat="1" ht="15" customHeight="1">
      <c r="A114" s="36" t="s">
        <v>206</v>
      </c>
      <c r="B114" s="149" t="s">
        <v>416</v>
      </c>
      <c r="C114" s="130" t="s">
        <v>210</v>
      </c>
      <c r="D114" s="130" t="s">
        <v>212</v>
      </c>
      <c r="E114" s="127"/>
      <c r="F114" s="130"/>
      <c r="G114" s="150">
        <f>G115+G142</f>
        <v>3487.44</v>
      </c>
      <c r="H114" s="150">
        <f>H115+H142</f>
        <v>1549.2669499999997</v>
      </c>
      <c r="I114" s="426">
        <f>I115+I142</f>
        <v>5036.70695</v>
      </c>
      <c r="J114" s="150">
        <f>J115+J142</f>
        <v>0</v>
      </c>
      <c r="K114" s="426">
        <f>K115+K142</f>
        <v>5036.70695</v>
      </c>
    </row>
    <row r="115" spans="1:11" s="18" customFormat="1" ht="42" customHeight="1">
      <c r="A115" s="91" t="s">
        <v>624</v>
      </c>
      <c r="B115" s="77" t="s">
        <v>416</v>
      </c>
      <c r="C115" s="160" t="s">
        <v>210</v>
      </c>
      <c r="D115" s="160" t="s">
        <v>212</v>
      </c>
      <c r="E115" s="117" t="s">
        <v>99</v>
      </c>
      <c r="F115" s="160"/>
      <c r="G115" s="153">
        <f aca="true" t="shared" si="10" ref="G115:K116">G116</f>
        <v>3487.44</v>
      </c>
      <c r="H115" s="396">
        <f t="shared" si="10"/>
        <v>1549.2669499999997</v>
      </c>
      <c r="I115" s="396">
        <f t="shared" si="10"/>
        <v>5036.70695</v>
      </c>
      <c r="J115" s="396">
        <f t="shared" si="10"/>
        <v>0</v>
      </c>
      <c r="K115" s="396">
        <f t="shared" si="10"/>
        <v>5036.70695</v>
      </c>
    </row>
    <row r="116" spans="1:11" s="18" customFormat="1" ht="48" customHeight="1">
      <c r="A116" s="173" t="s">
        <v>275</v>
      </c>
      <c r="B116" s="48" t="s">
        <v>416</v>
      </c>
      <c r="C116" s="133" t="s">
        <v>210</v>
      </c>
      <c r="D116" s="133" t="s">
        <v>212</v>
      </c>
      <c r="E116" s="72" t="s">
        <v>276</v>
      </c>
      <c r="F116" s="133"/>
      <c r="G116" s="144">
        <f t="shared" si="10"/>
        <v>3487.44</v>
      </c>
      <c r="H116" s="397">
        <f t="shared" si="10"/>
        <v>1549.2669499999997</v>
      </c>
      <c r="I116" s="397">
        <f t="shared" si="10"/>
        <v>5036.70695</v>
      </c>
      <c r="J116" s="397">
        <f t="shared" si="10"/>
        <v>0</v>
      </c>
      <c r="K116" s="397">
        <f t="shared" si="10"/>
        <v>5036.70695</v>
      </c>
    </row>
    <row r="117" spans="1:11" s="18" customFormat="1" ht="48" customHeight="1">
      <c r="A117" s="174" t="s">
        <v>142</v>
      </c>
      <c r="B117" s="175" t="s">
        <v>416</v>
      </c>
      <c r="C117" s="135" t="s">
        <v>210</v>
      </c>
      <c r="D117" s="135" t="s">
        <v>212</v>
      </c>
      <c r="E117" s="127" t="s">
        <v>276</v>
      </c>
      <c r="F117" s="133"/>
      <c r="G117" s="144">
        <f>G118+G122+G126+G133+G137+G141</f>
        <v>3487.44</v>
      </c>
      <c r="H117" s="144">
        <f>H118+H122+H126+H133+H137+H141</f>
        <v>1549.2669499999997</v>
      </c>
      <c r="I117" s="397">
        <f>I118+I122+I126+I133+I137+I141</f>
        <v>5036.70695</v>
      </c>
      <c r="J117" s="144">
        <f>J118+J122+J126+J133+J137+J141</f>
        <v>0</v>
      </c>
      <c r="K117" s="397">
        <f>K118+K122+K126+K133+K137+K141</f>
        <v>5036.70695</v>
      </c>
    </row>
    <row r="118" spans="1:11" s="18" customFormat="1" ht="31.5" customHeight="1">
      <c r="A118" s="174" t="s">
        <v>454</v>
      </c>
      <c r="B118" s="48" t="s">
        <v>416</v>
      </c>
      <c r="C118" s="134" t="s">
        <v>210</v>
      </c>
      <c r="D118" s="134" t="s">
        <v>212</v>
      </c>
      <c r="E118" s="60" t="s">
        <v>277</v>
      </c>
      <c r="F118" s="134"/>
      <c r="G118" s="144">
        <f>G119</f>
        <v>1000</v>
      </c>
      <c r="H118" s="144">
        <f aca="true" t="shared" si="11" ref="H118:K120">H119</f>
        <v>0</v>
      </c>
      <c r="I118" s="397">
        <f t="shared" si="11"/>
        <v>1000</v>
      </c>
      <c r="J118" s="144">
        <f t="shared" si="11"/>
        <v>-365</v>
      </c>
      <c r="K118" s="397">
        <f t="shared" si="11"/>
        <v>635</v>
      </c>
    </row>
    <row r="119" spans="1:11" s="18" customFormat="1" ht="30" customHeight="1">
      <c r="A119" s="34" t="s">
        <v>114</v>
      </c>
      <c r="B119" s="48" t="s">
        <v>416</v>
      </c>
      <c r="C119" s="134" t="s">
        <v>210</v>
      </c>
      <c r="D119" s="134" t="s">
        <v>212</v>
      </c>
      <c r="E119" s="60" t="s">
        <v>277</v>
      </c>
      <c r="F119" s="134" t="s">
        <v>115</v>
      </c>
      <c r="G119" s="144">
        <f>G120</f>
        <v>1000</v>
      </c>
      <c r="H119" s="144">
        <f t="shared" si="11"/>
        <v>0</v>
      </c>
      <c r="I119" s="397">
        <f t="shared" si="11"/>
        <v>1000</v>
      </c>
      <c r="J119" s="144">
        <f t="shared" si="11"/>
        <v>-365</v>
      </c>
      <c r="K119" s="397">
        <f t="shared" si="11"/>
        <v>635</v>
      </c>
    </row>
    <row r="120" spans="1:11" s="18" customFormat="1" ht="33" customHeight="1">
      <c r="A120" s="152" t="s">
        <v>116</v>
      </c>
      <c r="B120" s="48" t="s">
        <v>416</v>
      </c>
      <c r="C120" s="134" t="s">
        <v>210</v>
      </c>
      <c r="D120" s="134" t="s">
        <v>212</v>
      </c>
      <c r="E120" s="60" t="s">
        <v>277</v>
      </c>
      <c r="F120" s="134" t="s">
        <v>86</v>
      </c>
      <c r="G120" s="144">
        <f>G121</f>
        <v>1000</v>
      </c>
      <c r="H120" s="144">
        <f t="shared" si="11"/>
        <v>0</v>
      </c>
      <c r="I120" s="397">
        <f t="shared" si="11"/>
        <v>1000</v>
      </c>
      <c r="J120" s="144">
        <f t="shared" si="11"/>
        <v>-365</v>
      </c>
      <c r="K120" s="397">
        <f t="shared" si="11"/>
        <v>635</v>
      </c>
    </row>
    <row r="121" spans="1:11" s="5" customFormat="1" ht="30" customHeight="1" hidden="1">
      <c r="A121" s="94" t="s">
        <v>345</v>
      </c>
      <c r="B121" s="48" t="s">
        <v>416</v>
      </c>
      <c r="C121" s="83" t="s">
        <v>210</v>
      </c>
      <c r="D121" s="83" t="s">
        <v>212</v>
      </c>
      <c r="E121" s="147" t="s">
        <v>277</v>
      </c>
      <c r="F121" s="83" t="s">
        <v>226</v>
      </c>
      <c r="G121" s="58">
        <v>1000</v>
      </c>
      <c r="H121" s="58"/>
      <c r="I121" s="427">
        <f>G121+H121</f>
        <v>1000</v>
      </c>
      <c r="J121" s="58">
        <v>-365</v>
      </c>
      <c r="K121" s="427">
        <f>I121+J121</f>
        <v>635</v>
      </c>
    </row>
    <row r="122" spans="1:11" s="4" customFormat="1" ht="30" customHeight="1">
      <c r="A122" s="34" t="s">
        <v>143</v>
      </c>
      <c r="B122" s="48" t="s">
        <v>416</v>
      </c>
      <c r="C122" s="134" t="s">
        <v>210</v>
      </c>
      <c r="D122" s="134" t="s">
        <v>212</v>
      </c>
      <c r="E122" s="60" t="s">
        <v>278</v>
      </c>
      <c r="F122" s="134"/>
      <c r="G122" s="39">
        <f>G123</f>
        <v>1000</v>
      </c>
      <c r="H122" s="39">
        <f aca="true" t="shared" si="12" ref="H122:K124">H123</f>
        <v>2061.70695</v>
      </c>
      <c r="I122" s="394">
        <f t="shared" si="12"/>
        <v>3061.70695</v>
      </c>
      <c r="J122" s="39">
        <f t="shared" si="12"/>
        <v>65</v>
      </c>
      <c r="K122" s="394">
        <f t="shared" si="12"/>
        <v>3126.70695</v>
      </c>
    </row>
    <row r="123" spans="1:11" s="4" customFormat="1" ht="30" customHeight="1">
      <c r="A123" s="34" t="s">
        <v>114</v>
      </c>
      <c r="B123" s="48" t="s">
        <v>416</v>
      </c>
      <c r="C123" s="134" t="s">
        <v>210</v>
      </c>
      <c r="D123" s="134" t="s">
        <v>212</v>
      </c>
      <c r="E123" s="60" t="s">
        <v>278</v>
      </c>
      <c r="F123" s="134" t="s">
        <v>115</v>
      </c>
      <c r="G123" s="39">
        <f>G124</f>
        <v>1000</v>
      </c>
      <c r="H123" s="39">
        <f t="shared" si="12"/>
        <v>2061.70695</v>
      </c>
      <c r="I123" s="394">
        <f t="shared" si="12"/>
        <v>3061.70695</v>
      </c>
      <c r="J123" s="39">
        <f t="shared" si="12"/>
        <v>65</v>
      </c>
      <c r="K123" s="394">
        <f t="shared" si="12"/>
        <v>3126.70695</v>
      </c>
    </row>
    <row r="124" spans="1:11" s="4" customFormat="1" ht="30" customHeight="1">
      <c r="A124" s="152" t="s">
        <v>116</v>
      </c>
      <c r="B124" s="48" t="s">
        <v>416</v>
      </c>
      <c r="C124" s="134" t="s">
        <v>210</v>
      </c>
      <c r="D124" s="134" t="s">
        <v>212</v>
      </c>
      <c r="E124" s="60" t="s">
        <v>278</v>
      </c>
      <c r="F124" s="134" t="s">
        <v>86</v>
      </c>
      <c r="G124" s="39">
        <f>G125</f>
        <v>1000</v>
      </c>
      <c r="H124" s="39">
        <f t="shared" si="12"/>
        <v>2061.70695</v>
      </c>
      <c r="I124" s="394">
        <f t="shared" si="12"/>
        <v>3061.70695</v>
      </c>
      <c r="J124" s="39">
        <f t="shared" si="12"/>
        <v>65</v>
      </c>
      <c r="K124" s="394">
        <f t="shared" si="12"/>
        <v>3126.70695</v>
      </c>
    </row>
    <row r="125" spans="1:11" ht="27" customHeight="1" hidden="1">
      <c r="A125" s="94" t="s">
        <v>345</v>
      </c>
      <c r="B125" s="48" t="s">
        <v>416</v>
      </c>
      <c r="C125" s="83" t="s">
        <v>210</v>
      </c>
      <c r="D125" s="83" t="s">
        <v>212</v>
      </c>
      <c r="E125" s="147" t="s">
        <v>278</v>
      </c>
      <c r="F125" s="83" t="s">
        <v>226</v>
      </c>
      <c r="G125" s="124">
        <v>1000</v>
      </c>
      <c r="H125" s="124">
        <f>512.44+1549.26695</f>
        <v>2061.70695</v>
      </c>
      <c r="I125" s="395">
        <f>G125+H125</f>
        <v>3061.70695</v>
      </c>
      <c r="J125" s="124">
        <v>65</v>
      </c>
      <c r="K125" s="395">
        <f>I125+J125</f>
        <v>3126.70695</v>
      </c>
    </row>
    <row r="126" spans="1:11" s="4" customFormat="1" ht="27" customHeight="1">
      <c r="A126" s="27" t="s">
        <v>144</v>
      </c>
      <c r="B126" s="48" t="s">
        <v>416</v>
      </c>
      <c r="C126" s="134" t="s">
        <v>210</v>
      </c>
      <c r="D126" s="134" t="s">
        <v>212</v>
      </c>
      <c r="E126" s="60" t="s">
        <v>279</v>
      </c>
      <c r="F126" s="134"/>
      <c r="G126" s="39">
        <f>G127</f>
        <v>1487.44</v>
      </c>
      <c r="H126" s="39">
        <f aca="true" t="shared" si="13" ref="H126:K128">H127</f>
        <v>-1457.44</v>
      </c>
      <c r="I126" s="394">
        <f t="shared" si="13"/>
        <v>30</v>
      </c>
      <c r="J126" s="39">
        <f t="shared" si="13"/>
        <v>0</v>
      </c>
      <c r="K126" s="394">
        <f t="shared" si="13"/>
        <v>30</v>
      </c>
    </row>
    <row r="127" spans="1:11" s="4" customFormat="1" ht="30" customHeight="1">
      <c r="A127" s="34" t="s">
        <v>114</v>
      </c>
      <c r="B127" s="48" t="s">
        <v>416</v>
      </c>
      <c r="C127" s="134" t="s">
        <v>210</v>
      </c>
      <c r="D127" s="134" t="s">
        <v>212</v>
      </c>
      <c r="E127" s="60" t="s">
        <v>279</v>
      </c>
      <c r="F127" s="134" t="s">
        <v>115</v>
      </c>
      <c r="G127" s="39">
        <f>G128</f>
        <v>1487.44</v>
      </c>
      <c r="H127" s="39">
        <f t="shared" si="13"/>
        <v>-1457.44</v>
      </c>
      <c r="I127" s="394">
        <f t="shared" si="13"/>
        <v>30</v>
      </c>
      <c r="J127" s="39">
        <f t="shared" si="13"/>
        <v>0</v>
      </c>
      <c r="K127" s="394">
        <f t="shared" si="13"/>
        <v>30</v>
      </c>
    </row>
    <row r="128" spans="1:11" s="4" customFormat="1" ht="30" customHeight="1">
      <c r="A128" s="152" t="s">
        <v>116</v>
      </c>
      <c r="B128" s="48" t="s">
        <v>416</v>
      </c>
      <c r="C128" s="134" t="s">
        <v>210</v>
      </c>
      <c r="D128" s="134" t="s">
        <v>212</v>
      </c>
      <c r="E128" s="60" t="s">
        <v>279</v>
      </c>
      <c r="F128" s="134" t="s">
        <v>86</v>
      </c>
      <c r="G128" s="39">
        <f>G129</f>
        <v>1487.44</v>
      </c>
      <c r="H128" s="39">
        <f t="shared" si="13"/>
        <v>-1457.44</v>
      </c>
      <c r="I128" s="394">
        <f t="shared" si="13"/>
        <v>30</v>
      </c>
      <c r="J128" s="39">
        <f t="shared" si="13"/>
        <v>0</v>
      </c>
      <c r="K128" s="394">
        <f t="shared" si="13"/>
        <v>30</v>
      </c>
    </row>
    <row r="129" spans="1:11" ht="27" customHeight="1" hidden="1">
      <c r="A129" s="94" t="s">
        <v>345</v>
      </c>
      <c r="B129" s="48" t="s">
        <v>416</v>
      </c>
      <c r="C129" s="83" t="s">
        <v>210</v>
      </c>
      <c r="D129" s="83" t="s">
        <v>212</v>
      </c>
      <c r="E129" s="147" t="s">
        <v>279</v>
      </c>
      <c r="F129" s="83" t="s">
        <v>226</v>
      </c>
      <c r="G129" s="124">
        <v>1487.44</v>
      </c>
      <c r="H129" s="124">
        <v>-1457.44</v>
      </c>
      <c r="I129" s="395">
        <f>G129+H129</f>
        <v>30</v>
      </c>
      <c r="J129" s="124"/>
      <c r="K129" s="395">
        <f>I129+J129</f>
        <v>30</v>
      </c>
    </row>
    <row r="130" spans="1:11" s="4" customFormat="1" ht="27" customHeight="1">
      <c r="A130" s="27" t="s">
        <v>594</v>
      </c>
      <c r="B130" s="48" t="s">
        <v>416</v>
      </c>
      <c r="C130" s="134" t="s">
        <v>210</v>
      </c>
      <c r="D130" s="134" t="s">
        <v>212</v>
      </c>
      <c r="E130" s="60" t="s">
        <v>280</v>
      </c>
      <c r="F130" s="134"/>
      <c r="G130" s="39">
        <f aca="true" t="shared" si="14" ref="G130:K132">G131</f>
        <v>0</v>
      </c>
      <c r="H130" s="394">
        <f t="shared" si="14"/>
        <v>150</v>
      </c>
      <c r="I130" s="394">
        <f t="shared" si="14"/>
        <v>150</v>
      </c>
      <c r="J130" s="394">
        <f t="shared" si="14"/>
        <v>0</v>
      </c>
      <c r="K130" s="394">
        <f t="shared" si="14"/>
        <v>150</v>
      </c>
    </row>
    <row r="131" spans="1:11" s="4" customFormat="1" ht="27" customHeight="1">
      <c r="A131" s="34" t="s">
        <v>114</v>
      </c>
      <c r="B131" s="48" t="s">
        <v>416</v>
      </c>
      <c r="C131" s="134" t="s">
        <v>210</v>
      </c>
      <c r="D131" s="134" t="s">
        <v>212</v>
      </c>
      <c r="E131" s="60" t="s">
        <v>280</v>
      </c>
      <c r="F131" s="134" t="s">
        <v>115</v>
      </c>
      <c r="G131" s="39">
        <f t="shared" si="14"/>
        <v>0</v>
      </c>
      <c r="H131" s="394">
        <f t="shared" si="14"/>
        <v>150</v>
      </c>
      <c r="I131" s="394">
        <f t="shared" si="14"/>
        <v>150</v>
      </c>
      <c r="J131" s="394">
        <f t="shared" si="14"/>
        <v>0</v>
      </c>
      <c r="K131" s="394">
        <f t="shared" si="14"/>
        <v>150</v>
      </c>
    </row>
    <row r="132" spans="1:11" s="4" customFormat="1" ht="27" customHeight="1">
      <c r="A132" s="152" t="s">
        <v>116</v>
      </c>
      <c r="B132" s="48" t="s">
        <v>416</v>
      </c>
      <c r="C132" s="134" t="s">
        <v>210</v>
      </c>
      <c r="D132" s="134" t="s">
        <v>212</v>
      </c>
      <c r="E132" s="60" t="s">
        <v>280</v>
      </c>
      <c r="F132" s="134" t="s">
        <v>86</v>
      </c>
      <c r="G132" s="39">
        <f t="shared" si="14"/>
        <v>0</v>
      </c>
      <c r="H132" s="394">
        <f t="shared" si="14"/>
        <v>150</v>
      </c>
      <c r="I132" s="394">
        <f t="shared" si="14"/>
        <v>150</v>
      </c>
      <c r="J132" s="394">
        <f t="shared" si="14"/>
        <v>0</v>
      </c>
      <c r="K132" s="394">
        <f t="shared" si="14"/>
        <v>150</v>
      </c>
    </row>
    <row r="133" spans="1:11" s="4" customFormat="1" ht="27" customHeight="1" hidden="1">
      <c r="A133" s="94" t="s">
        <v>345</v>
      </c>
      <c r="B133" s="48" t="s">
        <v>416</v>
      </c>
      <c r="C133" s="83" t="s">
        <v>210</v>
      </c>
      <c r="D133" s="83" t="s">
        <v>212</v>
      </c>
      <c r="E133" s="147" t="s">
        <v>280</v>
      </c>
      <c r="F133" s="83" t="s">
        <v>226</v>
      </c>
      <c r="G133" s="124"/>
      <c r="H133" s="395">
        <f>1699.26695-1549.26695</f>
        <v>150</v>
      </c>
      <c r="I133" s="395">
        <f>G133+H133</f>
        <v>150</v>
      </c>
      <c r="J133" s="395"/>
      <c r="K133" s="395">
        <f>I133+J133</f>
        <v>150</v>
      </c>
    </row>
    <row r="134" spans="1:11" s="4" customFormat="1" ht="27" customHeight="1">
      <c r="A134" s="27" t="s">
        <v>595</v>
      </c>
      <c r="B134" s="48" t="s">
        <v>416</v>
      </c>
      <c r="C134" s="134" t="s">
        <v>210</v>
      </c>
      <c r="D134" s="134" t="s">
        <v>212</v>
      </c>
      <c r="E134" s="60" t="s">
        <v>541</v>
      </c>
      <c r="F134" s="134"/>
      <c r="G134" s="39">
        <f aca="true" t="shared" si="15" ref="G134:K136">G135</f>
        <v>0</v>
      </c>
      <c r="H134" s="394">
        <f t="shared" si="15"/>
        <v>695</v>
      </c>
      <c r="I134" s="394">
        <f t="shared" si="15"/>
        <v>695</v>
      </c>
      <c r="J134" s="394">
        <f t="shared" si="15"/>
        <v>300</v>
      </c>
      <c r="K134" s="394">
        <f t="shared" si="15"/>
        <v>995</v>
      </c>
    </row>
    <row r="135" spans="1:11" s="4" customFormat="1" ht="27" customHeight="1">
      <c r="A135" s="34" t="s">
        <v>114</v>
      </c>
      <c r="B135" s="48" t="s">
        <v>416</v>
      </c>
      <c r="C135" s="134" t="s">
        <v>210</v>
      </c>
      <c r="D135" s="134" t="s">
        <v>212</v>
      </c>
      <c r="E135" s="60" t="s">
        <v>541</v>
      </c>
      <c r="F135" s="134" t="s">
        <v>115</v>
      </c>
      <c r="G135" s="39">
        <f t="shared" si="15"/>
        <v>0</v>
      </c>
      <c r="H135" s="394">
        <f t="shared" si="15"/>
        <v>695</v>
      </c>
      <c r="I135" s="394">
        <f t="shared" si="15"/>
        <v>695</v>
      </c>
      <c r="J135" s="394">
        <f t="shared" si="15"/>
        <v>300</v>
      </c>
      <c r="K135" s="394">
        <f t="shared" si="15"/>
        <v>995</v>
      </c>
    </row>
    <row r="136" spans="1:11" s="4" customFormat="1" ht="27" customHeight="1">
      <c r="A136" s="152" t="s">
        <v>116</v>
      </c>
      <c r="B136" s="48" t="s">
        <v>416</v>
      </c>
      <c r="C136" s="134" t="s">
        <v>210</v>
      </c>
      <c r="D136" s="134" t="s">
        <v>212</v>
      </c>
      <c r="E136" s="60" t="s">
        <v>541</v>
      </c>
      <c r="F136" s="134" t="s">
        <v>86</v>
      </c>
      <c r="G136" s="39">
        <f t="shared" si="15"/>
        <v>0</v>
      </c>
      <c r="H136" s="394">
        <f t="shared" si="15"/>
        <v>695</v>
      </c>
      <c r="I136" s="394">
        <f t="shared" si="15"/>
        <v>695</v>
      </c>
      <c r="J136" s="394">
        <f t="shared" si="15"/>
        <v>300</v>
      </c>
      <c r="K136" s="394">
        <f t="shared" si="15"/>
        <v>995</v>
      </c>
    </row>
    <row r="137" spans="1:11" s="297" customFormat="1" ht="27" customHeight="1" hidden="1">
      <c r="A137" s="94" t="s">
        <v>345</v>
      </c>
      <c r="B137" s="48" t="s">
        <v>416</v>
      </c>
      <c r="C137" s="83" t="s">
        <v>210</v>
      </c>
      <c r="D137" s="83" t="s">
        <v>212</v>
      </c>
      <c r="E137" s="147" t="s">
        <v>541</v>
      </c>
      <c r="F137" s="83" t="s">
        <v>226</v>
      </c>
      <c r="G137" s="124"/>
      <c r="H137" s="395">
        <v>695</v>
      </c>
      <c r="I137" s="395">
        <f>G137+H137</f>
        <v>695</v>
      </c>
      <c r="J137" s="395">
        <v>300</v>
      </c>
      <c r="K137" s="395">
        <f>I137+J137</f>
        <v>995</v>
      </c>
    </row>
    <row r="138" spans="1:11" s="4" customFormat="1" ht="27" customHeight="1">
      <c r="A138" s="27" t="s">
        <v>596</v>
      </c>
      <c r="B138" s="48" t="s">
        <v>416</v>
      </c>
      <c r="C138" s="134" t="s">
        <v>210</v>
      </c>
      <c r="D138" s="134" t="s">
        <v>212</v>
      </c>
      <c r="E138" s="60" t="s">
        <v>543</v>
      </c>
      <c r="F138" s="134"/>
      <c r="G138" s="39">
        <f aca="true" t="shared" si="16" ref="G138:K140">G139</f>
        <v>0</v>
      </c>
      <c r="H138" s="394">
        <f t="shared" si="16"/>
        <v>100</v>
      </c>
      <c r="I138" s="394">
        <f t="shared" si="16"/>
        <v>100</v>
      </c>
      <c r="J138" s="394">
        <f t="shared" si="16"/>
        <v>0</v>
      </c>
      <c r="K138" s="394">
        <f t="shared" si="16"/>
        <v>100</v>
      </c>
    </row>
    <row r="139" spans="1:11" s="4" customFormat="1" ht="27" customHeight="1">
      <c r="A139" s="34" t="s">
        <v>114</v>
      </c>
      <c r="B139" s="48" t="s">
        <v>416</v>
      </c>
      <c r="C139" s="134" t="s">
        <v>210</v>
      </c>
      <c r="D139" s="134" t="s">
        <v>212</v>
      </c>
      <c r="E139" s="60" t="s">
        <v>543</v>
      </c>
      <c r="F139" s="134" t="s">
        <v>115</v>
      </c>
      <c r="G139" s="39">
        <f t="shared" si="16"/>
        <v>0</v>
      </c>
      <c r="H139" s="394">
        <f t="shared" si="16"/>
        <v>100</v>
      </c>
      <c r="I139" s="394">
        <f t="shared" si="16"/>
        <v>100</v>
      </c>
      <c r="J139" s="394">
        <f t="shared" si="16"/>
        <v>0</v>
      </c>
      <c r="K139" s="394">
        <f t="shared" si="16"/>
        <v>100</v>
      </c>
    </row>
    <row r="140" spans="1:11" s="4" customFormat="1" ht="27" customHeight="1">
      <c r="A140" s="152" t="s">
        <v>116</v>
      </c>
      <c r="B140" s="48" t="s">
        <v>416</v>
      </c>
      <c r="C140" s="134" t="s">
        <v>210</v>
      </c>
      <c r="D140" s="134" t="s">
        <v>212</v>
      </c>
      <c r="E140" s="60" t="s">
        <v>543</v>
      </c>
      <c r="F140" s="134" t="s">
        <v>86</v>
      </c>
      <c r="G140" s="39">
        <f t="shared" si="16"/>
        <v>0</v>
      </c>
      <c r="H140" s="394">
        <f t="shared" si="16"/>
        <v>100</v>
      </c>
      <c r="I140" s="394">
        <f t="shared" si="16"/>
        <v>100</v>
      </c>
      <c r="J140" s="394">
        <f t="shared" si="16"/>
        <v>0</v>
      </c>
      <c r="K140" s="394">
        <f t="shared" si="16"/>
        <v>100</v>
      </c>
    </row>
    <row r="141" spans="1:11" s="297" customFormat="1" ht="27" customHeight="1" hidden="1">
      <c r="A141" s="94" t="s">
        <v>345</v>
      </c>
      <c r="B141" s="48" t="s">
        <v>416</v>
      </c>
      <c r="C141" s="83" t="s">
        <v>210</v>
      </c>
      <c r="D141" s="83" t="s">
        <v>212</v>
      </c>
      <c r="E141" s="147" t="s">
        <v>543</v>
      </c>
      <c r="F141" s="83" t="s">
        <v>226</v>
      </c>
      <c r="G141" s="124"/>
      <c r="H141" s="395">
        <v>100</v>
      </c>
      <c r="I141" s="395">
        <f>G141+H141</f>
        <v>100</v>
      </c>
      <c r="J141" s="395"/>
      <c r="K141" s="395">
        <f>I141+J141</f>
        <v>100</v>
      </c>
    </row>
    <row r="142" spans="1:11" s="18" customFormat="1" ht="27" customHeight="1" hidden="1">
      <c r="A142" s="91"/>
      <c r="B142" s="77"/>
      <c r="C142" s="160"/>
      <c r="D142" s="160"/>
      <c r="E142" s="117"/>
      <c r="F142" s="160"/>
      <c r="G142" s="153"/>
      <c r="H142" s="153"/>
      <c r="I142" s="396"/>
      <c r="J142" s="153"/>
      <c r="K142" s="396"/>
    </row>
    <row r="143" spans="1:11" s="4" customFormat="1" ht="32.25" customHeight="1" hidden="1">
      <c r="A143" s="27"/>
      <c r="B143" s="48"/>
      <c r="C143" s="134"/>
      <c r="D143" s="134"/>
      <c r="E143" s="60"/>
      <c r="F143" s="134"/>
      <c r="G143" s="39"/>
      <c r="H143" s="39"/>
      <c r="I143" s="394"/>
      <c r="J143" s="39"/>
      <c r="K143" s="394"/>
    </row>
    <row r="144" spans="1:11" s="4" customFormat="1" ht="29.25" customHeight="1" hidden="1">
      <c r="A144" s="152"/>
      <c r="B144" s="48"/>
      <c r="C144" s="134"/>
      <c r="D144" s="134"/>
      <c r="E144" s="60"/>
      <c r="F144" s="134"/>
      <c r="G144" s="39"/>
      <c r="H144" s="39"/>
      <c r="I144" s="394"/>
      <c r="J144" s="39"/>
      <c r="K144" s="394"/>
    </row>
    <row r="145" spans="1:11" s="4" customFormat="1" ht="29.25" customHeight="1" hidden="1">
      <c r="A145" s="152"/>
      <c r="B145" s="48"/>
      <c r="C145" s="134"/>
      <c r="D145" s="134"/>
      <c r="E145" s="60"/>
      <c r="F145" s="134"/>
      <c r="G145" s="39"/>
      <c r="H145" s="39"/>
      <c r="I145" s="394"/>
      <c r="J145" s="39"/>
      <c r="K145" s="394"/>
    </row>
    <row r="146" spans="1:11" s="4" customFormat="1" ht="29.25" customHeight="1" hidden="1">
      <c r="A146" s="81"/>
      <c r="B146" s="82"/>
      <c r="C146" s="83"/>
      <c r="D146" s="83"/>
      <c r="E146" s="84"/>
      <c r="F146" s="83"/>
      <c r="G146" s="124"/>
      <c r="H146" s="124"/>
      <c r="I146" s="395"/>
      <c r="J146" s="124"/>
      <c r="K146" s="395"/>
    </row>
    <row r="147" spans="1:11" s="107" customFormat="1" ht="13.5" customHeight="1" hidden="1">
      <c r="A147" s="75" t="s">
        <v>203</v>
      </c>
      <c r="B147" s="47" t="s">
        <v>416</v>
      </c>
      <c r="C147" s="43" t="s">
        <v>210</v>
      </c>
      <c r="D147" s="43" t="s">
        <v>204</v>
      </c>
      <c r="E147" s="131"/>
      <c r="F147" s="43"/>
      <c r="G147" s="110">
        <f>G148+G154</f>
        <v>0</v>
      </c>
      <c r="H147" s="110">
        <f>H148+H154</f>
        <v>0</v>
      </c>
      <c r="I147" s="428">
        <f>I148+I154</f>
        <v>0</v>
      </c>
      <c r="J147" s="110">
        <f>J148+J154</f>
        <v>0</v>
      </c>
      <c r="K147" s="428">
        <f>K148+K154</f>
        <v>0</v>
      </c>
    </row>
    <row r="148" spans="1:11" s="18" customFormat="1" ht="36" customHeight="1" hidden="1">
      <c r="A148" s="91"/>
      <c r="B148" s="77"/>
      <c r="C148" s="68"/>
      <c r="D148" s="68"/>
      <c r="E148" s="117"/>
      <c r="F148" s="109"/>
      <c r="G148" s="115"/>
      <c r="H148" s="115"/>
      <c r="I148" s="429"/>
      <c r="J148" s="115"/>
      <c r="K148" s="429"/>
    </row>
    <row r="149" spans="1:11" s="107" customFormat="1" ht="56.25" customHeight="1" hidden="1">
      <c r="A149" s="56"/>
      <c r="B149" s="54"/>
      <c r="C149" s="55"/>
      <c r="D149" s="55"/>
      <c r="E149" s="72"/>
      <c r="F149" s="55"/>
      <c r="G149" s="111"/>
      <c r="H149" s="111"/>
      <c r="I149" s="430"/>
      <c r="J149" s="111"/>
      <c r="K149" s="430"/>
    </row>
    <row r="150" spans="1:11" s="4" customFormat="1" ht="28.5" customHeight="1" hidden="1">
      <c r="A150" s="34"/>
      <c r="B150" s="48"/>
      <c r="C150" s="35"/>
      <c r="D150" s="35"/>
      <c r="E150" s="60"/>
      <c r="F150" s="50"/>
      <c r="G150" s="114"/>
      <c r="H150" s="114"/>
      <c r="I150" s="431"/>
      <c r="J150" s="114"/>
      <c r="K150" s="431"/>
    </row>
    <row r="151" spans="1:11" s="4" customFormat="1" ht="29.25" customHeight="1" hidden="1">
      <c r="A151" s="34"/>
      <c r="B151" s="48"/>
      <c r="C151" s="35"/>
      <c r="D151" s="35"/>
      <c r="E151" s="60"/>
      <c r="F151" s="35"/>
      <c r="G151" s="114"/>
      <c r="H151" s="114"/>
      <c r="I151" s="431"/>
      <c r="J151" s="114"/>
      <c r="K151" s="431"/>
    </row>
    <row r="152" spans="1:11" s="4" customFormat="1" ht="30" customHeight="1" hidden="1">
      <c r="A152" s="152"/>
      <c r="B152" s="48"/>
      <c r="C152" s="35"/>
      <c r="D152" s="35"/>
      <c r="E152" s="60"/>
      <c r="F152" s="35"/>
      <c r="G152" s="114"/>
      <c r="H152" s="114"/>
      <c r="I152" s="431"/>
      <c r="J152" s="114"/>
      <c r="K152" s="431"/>
    </row>
    <row r="153" spans="1:11" ht="28.5" customHeight="1" hidden="1">
      <c r="A153" s="94"/>
      <c r="B153" s="48"/>
      <c r="C153" s="113"/>
      <c r="D153" s="113"/>
      <c r="E153" s="147"/>
      <c r="F153" s="104"/>
      <c r="G153" s="114"/>
      <c r="H153" s="114"/>
      <c r="I153" s="431"/>
      <c r="J153" s="114"/>
      <c r="K153" s="431"/>
    </row>
    <row r="154" spans="1:11" s="107" customFormat="1" ht="39.75" customHeight="1" hidden="1">
      <c r="A154" s="91"/>
      <c r="B154" s="77"/>
      <c r="C154" s="160"/>
      <c r="D154" s="160"/>
      <c r="E154" s="117"/>
      <c r="F154" s="35"/>
      <c r="G154" s="112"/>
      <c r="H154" s="112"/>
      <c r="I154" s="432"/>
      <c r="J154" s="112"/>
      <c r="K154" s="432"/>
    </row>
    <row r="155" spans="1:11" s="107" customFormat="1" ht="28.5" customHeight="1" hidden="1">
      <c r="A155" s="173"/>
      <c r="B155" s="48"/>
      <c r="C155" s="133"/>
      <c r="D155" s="133"/>
      <c r="E155" s="72"/>
      <c r="F155" s="35"/>
      <c r="G155" s="112"/>
      <c r="H155" s="112"/>
      <c r="I155" s="432"/>
      <c r="J155" s="112"/>
      <c r="K155" s="432"/>
    </row>
    <row r="156" spans="1:11" s="4" customFormat="1" ht="27.75" customHeight="1" hidden="1">
      <c r="A156" s="177"/>
      <c r="B156" s="48"/>
      <c r="C156" s="35"/>
      <c r="D156" s="35"/>
      <c r="E156" s="127"/>
      <c r="F156" s="35"/>
      <c r="G156" s="112"/>
      <c r="H156" s="112"/>
      <c r="I156" s="432"/>
      <c r="J156" s="112"/>
      <c r="K156" s="432"/>
    </row>
    <row r="157" spans="1:11" s="4" customFormat="1" ht="28.5" customHeight="1" hidden="1">
      <c r="A157" s="34"/>
      <c r="B157" s="48"/>
      <c r="C157" s="35"/>
      <c r="D157" s="35"/>
      <c r="E157" s="60"/>
      <c r="F157" s="35"/>
      <c r="G157" s="112"/>
      <c r="H157" s="112"/>
      <c r="I157" s="432"/>
      <c r="J157" s="112"/>
      <c r="K157" s="432"/>
    </row>
    <row r="158" spans="1:11" s="4" customFormat="1" ht="29.25" customHeight="1" hidden="1">
      <c r="A158" s="152"/>
      <c r="B158" s="48"/>
      <c r="C158" s="35"/>
      <c r="D158" s="35"/>
      <c r="E158" s="60"/>
      <c r="F158" s="35"/>
      <c r="G158" s="112"/>
      <c r="H158" s="112"/>
      <c r="I158" s="432"/>
      <c r="J158" s="112"/>
      <c r="K158" s="432"/>
    </row>
    <row r="159" spans="1:11" ht="27.75" customHeight="1" hidden="1">
      <c r="A159" s="94"/>
      <c r="B159" s="48"/>
      <c r="C159" s="113"/>
      <c r="D159" s="113"/>
      <c r="E159" s="60"/>
      <c r="F159" s="104"/>
      <c r="G159" s="114"/>
      <c r="H159" s="114"/>
      <c r="I159" s="431"/>
      <c r="J159" s="114"/>
      <c r="K159" s="431"/>
    </row>
    <row r="160" spans="1:11" s="151" customFormat="1" ht="15" customHeight="1">
      <c r="A160" s="30" t="s">
        <v>236</v>
      </c>
      <c r="B160" s="47" t="s">
        <v>416</v>
      </c>
      <c r="C160" s="32" t="s">
        <v>213</v>
      </c>
      <c r="D160" s="32"/>
      <c r="E160" s="60"/>
      <c r="F160" s="32"/>
      <c r="G160" s="62">
        <f>G161+G187+G201</f>
        <v>74790.3</v>
      </c>
      <c r="H160" s="62">
        <f>H161+H187+H201</f>
        <v>532.1649999999986</v>
      </c>
      <c r="I160" s="416">
        <f>I161+I187+I201</f>
        <v>75322.46500000001</v>
      </c>
      <c r="J160" s="62">
        <f>J161+J187+J201</f>
        <v>14388.475</v>
      </c>
      <c r="K160" s="416">
        <f>K161+K187+K201</f>
        <v>89710.94</v>
      </c>
    </row>
    <row r="161" spans="1:11" s="107" customFormat="1" ht="15" customHeight="1">
      <c r="A161" s="75" t="s">
        <v>158</v>
      </c>
      <c r="B161" s="47" t="s">
        <v>416</v>
      </c>
      <c r="C161" s="43" t="s">
        <v>213</v>
      </c>
      <c r="D161" s="43" t="s">
        <v>208</v>
      </c>
      <c r="E161" s="131"/>
      <c r="F161" s="43"/>
      <c r="G161" s="90">
        <f>G182+G162</f>
        <v>70638.1</v>
      </c>
      <c r="H161" s="90">
        <f>H182+H162</f>
        <v>182.06499999999852</v>
      </c>
      <c r="I161" s="417">
        <f>I182+I162</f>
        <v>70820.16500000001</v>
      </c>
      <c r="J161" s="90">
        <f>J182+J162</f>
        <v>14251.375</v>
      </c>
      <c r="K161" s="417">
        <f>K182+K162</f>
        <v>85071.54000000001</v>
      </c>
    </row>
    <row r="162" spans="1:11" s="103" customFormat="1" ht="66" customHeight="1">
      <c r="A162" s="91" t="s">
        <v>633</v>
      </c>
      <c r="B162" s="77" t="s">
        <v>416</v>
      </c>
      <c r="C162" s="68" t="s">
        <v>213</v>
      </c>
      <c r="D162" s="68" t="s">
        <v>208</v>
      </c>
      <c r="E162" s="117" t="s">
        <v>548</v>
      </c>
      <c r="F162" s="68"/>
      <c r="G162" s="92">
        <f>G167+G172+G177</f>
        <v>70638.1</v>
      </c>
      <c r="H162" s="92">
        <f>H167+H172+H177</f>
        <v>7.0649999999985225</v>
      </c>
      <c r="I162" s="418">
        <f>I167+I172+I177</f>
        <v>70645.16500000001</v>
      </c>
      <c r="J162" s="92">
        <f>J167+J172+J177</f>
        <v>14251.375</v>
      </c>
      <c r="K162" s="418">
        <f>K167+K172+K177</f>
        <v>84896.54000000001</v>
      </c>
    </row>
    <row r="163" spans="1:11" s="4" customFormat="1" ht="27.75" customHeight="1">
      <c r="A163" s="34" t="s">
        <v>549</v>
      </c>
      <c r="B163" s="48" t="s">
        <v>416</v>
      </c>
      <c r="C163" s="35" t="s">
        <v>213</v>
      </c>
      <c r="D163" s="35" t="s">
        <v>208</v>
      </c>
      <c r="E163" s="127" t="s">
        <v>550</v>
      </c>
      <c r="F163" s="35"/>
      <c r="G163" s="61"/>
      <c r="H163" s="61"/>
      <c r="I163" s="433">
        <f>I167+I172+I177</f>
        <v>70645.16500000001</v>
      </c>
      <c r="J163" s="61"/>
      <c r="K163" s="433">
        <f>K167+K172+K177</f>
        <v>84896.54000000001</v>
      </c>
    </row>
    <row r="164" spans="1:11" s="107" customFormat="1" ht="26.25" customHeight="1" hidden="1">
      <c r="A164" s="34" t="s">
        <v>551</v>
      </c>
      <c r="B164" s="48" t="s">
        <v>416</v>
      </c>
      <c r="C164" s="35" t="s">
        <v>213</v>
      </c>
      <c r="D164" s="35" t="s">
        <v>208</v>
      </c>
      <c r="E164" s="127" t="s">
        <v>552</v>
      </c>
      <c r="F164" s="35" t="s">
        <v>115</v>
      </c>
      <c r="G164" s="61"/>
      <c r="H164" s="61"/>
      <c r="I164" s="433"/>
      <c r="J164" s="61"/>
      <c r="K164" s="433"/>
    </row>
    <row r="165" spans="1:11" s="107" customFormat="1" ht="15" customHeight="1" hidden="1">
      <c r="A165" s="152" t="s">
        <v>116</v>
      </c>
      <c r="B165" s="48" t="s">
        <v>416</v>
      </c>
      <c r="C165" s="35" t="s">
        <v>213</v>
      </c>
      <c r="D165" s="35" t="s">
        <v>208</v>
      </c>
      <c r="E165" s="127" t="s">
        <v>552</v>
      </c>
      <c r="F165" s="35" t="s">
        <v>86</v>
      </c>
      <c r="G165" s="61"/>
      <c r="H165" s="61"/>
      <c r="I165" s="433"/>
      <c r="J165" s="61"/>
      <c r="K165" s="433"/>
    </row>
    <row r="166" spans="1:11" s="107" customFormat="1" ht="15" customHeight="1" hidden="1">
      <c r="A166" s="94" t="s">
        <v>345</v>
      </c>
      <c r="B166" s="82" t="s">
        <v>416</v>
      </c>
      <c r="C166" s="113" t="s">
        <v>213</v>
      </c>
      <c r="D166" s="113" t="s">
        <v>208</v>
      </c>
      <c r="E166" s="116" t="s">
        <v>552</v>
      </c>
      <c r="F166" s="113" t="s">
        <v>226</v>
      </c>
      <c r="G166" s="298"/>
      <c r="H166" s="298"/>
      <c r="I166" s="434"/>
      <c r="J166" s="298"/>
      <c r="K166" s="434"/>
    </row>
    <row r="167" spans="1:11" s="300" customFormat="1" ht="37.5" customHeight="1">
      <c r="A167" s="34" t="s">
        <v>553</v>
      </c>
      <c r="B167" s="48" t="s">
        <v>416</v>
      </c>
      <c r="C167" s="35" t="s">
        <v>213</v>
      </c>
      <c r="D167" s="35" t="s">
        <v>208</v>
      </c>
      <c r="E167" s="127" t="s">
        <v>597</v>
      </c>
      <c r="F167" s="35"/>
      <c r="G167" s="299">
        <f>G168+G170</f>
        <v>70638.1</v>
      </c>
      <c r="H167" s="299">
        <f>H168+H170</f>
        <v>-706.4000000000015</v>
      </c>
      <c r="I167" s="435">
        <f>I168+I170</f>
        <v>69931.70000000001</v>
      </c>
      <c r="J167" s="299">
        <f>J168+J170</f>
        <v>14248</v>
      </c>
      <c r="K167" s="435">
        <f>K168+K170</f>
        <v>84179.70000000001</v>
      </c>
    </row>
    <row r="168" spans="1:11" s="300" customFormat="1" ht="15" customHeight="1">
      <c r="A168" s="152" t="s">
        <v>554</v>
      </c>
      <c r="B168" s="48" t="s">
        <v>416</v>
      </c>
      <c r="C168" s="35" t="s">
        <v>213</v>
      </c>
      <c r="D168" s="35" t="s">
        <v>208</v>
      </c>
      <c r="E168" s="127" t="s">
        <v>597</v>
      </c>
      <c r="F168" s="35" t="s">
        <v>422</v>
      </c>
      <c r="G168" s="299">
        <f>G169</f>
        <v>70638.1</v>
      </c>
      <c r="H168" s="299">
        <f>H169</f>
        <v>-23769.4</v>
      </c>
      <c r="I168" s="435">
        <f>I169</f>
        <v>46868.700000000004</v>
      </c>
      <c r="J168" s="299">
        <f>J169</f>
        <v>-962.67</v>
      </c>
      <c r="K168" s="435">
        <f>K169</f>
        <v>45906.030000000006</v>
      </c>
    </row>
    <row r="169" spans="1:11" s="300" customFormat="1" ht="15" customHeight="1" hidden="1">
      <c r="A169" s="301" t="s">
        <v>555</v>
      </c>
      <c r="B169" s="302" t="s">
        <v>416</v>
      </c>
      <c r="C169" s="303" t="s">
        <v>213</v>
      </c>
      <c r="D169" s="303" t="s">
        <v>208</v>
      </c>
      <c r="E169" s="399" t="s">
        <v>597</v>
      </c>
      <c r="F169" s="303" t="s">
        <v>556</v>
      </c>
      <c r="G169" s="304">
        <v>70638.1</v>
      </c>
      <c r="H169" s="304">
        <v>-23769.4</v>
      </c>
      <c r="I169" s="436">
        <f>G169+H169</f>
        <v>46868.700000000004</v>
      </c>
      <c r="J169" s="304">
        <v>-962.67</v>
      </c>
      <c r="K169" s="436">
        <f>I169+J169</f>
        <v>45906.030000000006</v>
      </c>
    </row>
    <row r="170" spans="1:11" s="300" customFormat="1" ht="15" customHeight="1">
      <c r="A170" s="34" t="s">
        <v>132</v>
      </c>
      <c r="B170" s="329" t="s">
        <v>416</v>
      </c>
      <c r="C170" s="330" t="s">
        <v>213</v>
      </c>
      <c r="D170" s="330" t="s">
        <v>208</v>
      </c>
      <c r="E170" s="398" t="s">
        <v>597</v>
      </c>
      <c r="F170" s="330" t="s">
        <v>89</v>
      </c>
      <c r="G170" s="299">
        <f>G171</f>
        <v>0</v>
      </c>
      <c r="H170" s="299">
        <f>H171</f>
        <v>23063</v>
      </c>
      <c r="I170" s="435">
        <f>I171</f>
        <v>23063</v>
      </c>
      <c r="J170" s="299">
        <f>J171</f>
        <v>15210.67</v>
      </c>
      <c r="K170" s="435">
        <f>K171</f>
        <v>38273.67</v>
      </c>
    </row>
    <row r="171" spans="1:11" s="300" customFormat="1" ht="15" customHeight="1" hidden="1">
      <c r="A171" s="94" t="s">
        <v>92</v>
      </c>
      <c r="B171" s="302" t="s">
        <v>416</v>
      </c>
      <c r="C171" s="303" t="s">
        <v>213</v>
      </c>
      <c r="D171" s="303" t="s">
        <v>208</v>
      </c>
      <c r="E171" s="399" t="s">
        <v>597</v>
      </c>
      <c r="F171" s="303" t="s">
        <v>91</v>
      </c>
      <c r="G171" s="403"/>
      <c r="H171" s="403">
        <v>23063</v>
      </c>
      <c r="I171" s="437">
        <f>G171+H171</f>
        <v>23063</v>
      </c>
      <c r="J171" s="403">
        <v>15210.67</v>
      </c>
      <c r="K171" s="437">
        <f>I171+J171</f>
        <v>38273.67</v>
      </c>
    </row>
    <row r="172" spans="1:11" s="305" customFormat="1" ht="45" customHeight="1">
      <c r="A172" s="34" t="s">
        <v>599</v>
      </c>
      <c r="B172" s="48" t="s">
        <v>416</v>
      </c>
      <c r="C172" s="35" t="s">
        <v>213</v>
      </c>
      <c r="D172" s="35" t="s">
        <v>208</v>
      </c>
      <c r="E172" s="398" t="s">
        <v>598</v>
      </c>
      <c r="F172" s="35"/>
      <c r="G172" s="406">
        <f>G173+G175</f>
        <v>0</v>
      </c>
      <c r="H172" s="406">
        <f>H173+H175</f>
        <v>706.4</v>
      </c>
      <c r="I172" s="438">
        <f>I173+I175</f>
        <v>706.4</v>
      </c>
      <c r="J172" s="406">
        <f>J173+J175</f>
        <v>0</v>
      </c>
      <c r="K172" s="438">
        <f>K173+K175</f>
        <v>706.4</v>
      </c>
    </row>
    <row r="173" spans="1:11" s="305" customFormat="1" ht="15" customHeight="1">
      <c r="A173" s="152" t="s">
        <v>554</v>
      </c>
      <c r="B173" s="48" t="s">
        <v>416</v>
      </c>
      <c r="C173" s="35" t="s">
        <v>213</v>
      </c>
      <c r="D173" s="35" t="s">
        <v>208</v>
      </c>
      <c r="E173" s="398" t="s">
        <v>598</v>
      </c>
      <c r="F173" s="35" t="s">
        <v>422</v>
      </c>
      <c r="G173" s="406">
        <f>G174</f>
        <v>0</v>
      </c>
      <c r="H173" s="406">
        <f>H174</f>
        <v>473.4</v>
      </c>
      <c r="I173" s="438">
        <f>I174</f>
        <v>473.4</v>
      </c>
      <c r="J173" s="406">
        <f>J174</f>
        <v>-9.7</v>
      </c>
      <c r="K173" s="438">
        <f>K174</f>
        <v>463.7</v>
      </c>
    </row>
    <row r="174" spans="1:11" s="305" customFormat="1" ht="15" customHeight="1" hidden="1">
      <c r="A174" s="301" t="s">
        <v>555</v>
      </c>
      <c r="B174" s="82" t="s">
        <v>416</v>
      </c>
      <c r="C174" s="113" t="s">
        <v>213</v>
      </c>
      <c r="D174" s="113" t="s">
        <v>208</v>
      </c>
      <c r="E174" s="402" t="s">
        <v>598</v>
      </c>
      <c r="F174" s="303" t="s">
        <v>556</v>
      </c>
      <c r="G174" s="404"/>
      <c r="H174" s="404">
        <v>473.4</v>
      </c>
      <c r="I174" s="439">
        <f>G174+H174</f>
        <v>473.4</v>
      </c>
      <c r="J174" s="404">
        <v>-9.7</v>
      </c>
      <c r="K174" s="439">
        <f>I174+J174</f>
        <v>463.7</v>
      </c>
    </row>
    <row r="175" spans="1:11" s="305" customFormat="1" ht="15" customHeight="1">
      <c r="A175" s="34" t="s">
        <v>132</v>
      </c>
      <c r="B175" s="329" t="s">
        <v>416</v>
      </c>
      <c r="C175" s="330" t="s">
        <v>213</v>
      </c>
      <c r="D175" s="330" t="s">
        <v>208</v>
      </c>
      <c r="E175" s="398" t="s">
        <v>598</v>
      </c>
      <c r="F175" s="330" t="s">
        <v>89</v>
      </c>
      <c r="G175" s="405">
        <f>G176</f>
        <v>0</v>
      </c>
      <c r="H175" s="405">
        <f>H176</f>
        <v>233</v>
      </c>
      <c r="I175" s="440">
        <f>I176</f>
        <v>233</v>
      </c>
      <c r="J175" s="405">
        <f>J176</f>
        <v>9.7</v>
      </c>
      <c r="K175" s="440">
        <f>K176</f>
        <v>242.7</v>
      </c>
    </row>
    <row r="176" spans="1:11" s="305" customFormat="1" ht="15" customHeight="1" hidden="1">
      <c r="A176" s="94" t="s">
        <v>92</v>
      </c>
      <c r="B176" s="302" t="s">
        <v>416</v>
      </c>
      <c r="C176" s="303" t="s">
        <v>213</v>
      </c>
      <c r="D176" s="303" t="s">
        <v>208</v>
      </c>
      <c r="E176" s="399" t="s">
        <v>598</v>
      </c>
      <c r="F176" s="303" t="s">
        <v>91</v>
      </c>
      <c r="G176" s="404"/>
      <c r="H176" s="404">
        <v>233</v>
      </c>
      <c r="I176" s="439">
        <f>G176+H176</f>
        <v>233</v>
      </c>
      <c r="J176" s="404">
        <v>9.7</v>
      </c>
      <c r="K176" s="439">
        <f>I176+J176</f>
        <v>242.7</v>
      </c>
    </row>
    <row r="177" spans="1:11" s="306" customFormat="1" ht="15" customHeight="1">
      <c r="A177" s="34" t="s">
        <v>553</v>
      </c>
      <c r="B177" s="48" t="s">
        <v>416</v>
      </c>
      <c r="C177" s="35" t="s">
        <v>213</v>
      </c>
      <c r="D177" s="35" t="s">
        <v>208</v>
      </c>
      <c r="E177" s="127" t="s">
        <v>600</v>
      </c>
      <c r="F177" s="35"/>
      <c r="G177" s="405">
        <f>G178+G180</f>
        <v>0</v>
      </c>
      <c r="H177" s="405">
        <f>H178+H180</f>
        <v>7.065</v>
      </c>
      <c r="I177" s="440">
        <f>I178+I180</f>
        <v>7.065</v>
      </c>
      <c r="J177" s="405">
        <f>J178+J180</f>
        <v>3.375</v>
      </c>
      <c r="K177" s="440">
        <f>K178+K180</f>
        <v>10.44</v>
      </c>
    </row>
    <row r="178" spans="1:11" s="306" customFormat="1" ht="15" customHeight="1">
      <c r="A178" s="152" t="s">
        <v>554</v>
      </c>
      <c r="B178" s="48" t="s">
        <v>416</v>
      </c>
      <c r="C178" s="35" t="s">
        <v>213</v>
      </c>
      <c r="D178" s="35" t="s">
        <v>208</v>
      </c>
      <c r="E178" s="127" t="s">
        <v>600</v>
      </c>
      <c r="F178" s="35" t="s">
        <v>422</v>
      </c>
      <c r="G178" s="405">
        <f>G179</f>
        <v>0</v>
      </c>
      <c r="H178" s="405">
        <f>H179</f>
        <v>4.735</v>
      </c>
      <c r="I178" s="440">
        <f>I179</f>
        <v>4.735</v>
      </c>
      <c r="J178" s="405">
        <f>J179</f>
        <v>1.265</v>
      </c>
      <c r="K178" s="440">
        <f>K179</f>
        <v>6</v>
      </c>
    </row>
    <row r="179" spans="1:11" s="306" customFormat="1" ht="15" customHeight="1" hidden="1">
      <c r="A179" s="301" t="s">
        <v>555</v>
      </c>
      <c r="B179" s="400" t="s">
        <v>416</v>
      </c>
      <c r="C179" s="401" t="s">
        <v>213</v>
      </c>
      <c r="D179" s="401" t="s">
        <v>208</v>
      </c>
      <c r="E179" s="402" t="s">
        <v>600</v>
      </c>
      <c r="F179" s="303" t="s">
        <v>556</v>
      </c>
      <c r="G179" s="405"/>
      <c r="H179" s="405">
        <v>4.735</v>
      </c>
      <c r="I179" s="440">
        <f>G179+H179</f>
        <v>4.735</v>
      </c>
      <c r="J179" s="405">
        <v>1.265</v>
      </c>
      <c r="K179" s="440">
        <f>I179+J179</f>
        <v>6</v>
      </c>
    </row>
    <row r="180" spans="1:11" s="306" customFormat="1" ht="15" customHeight="1">
      <c r="A180" s="34" t="s">
        <v>132</v>
      </c>
      <c r="B180" s="48" t="s">
        <v>416</v>
      </c>
      <c r="C180" s="35" t="s">
        <v>213</v>
      </c>
      <c r="D180" s="35" t="s">
        <v>208</v>
      </c>
      <c r="E180" s="127" t="s">
        <v>600</v>
      </c>
      <c r="F180" s="330" t="s">
        <v>89</v>
      </c>
      <c r="G180" s="405">
        <f>G181</f>
        <v>0</v>
      </c>
      <c r="H180" s="405">
        <f>H181</f>
        <v>2.33</v>
      </c>
      <c r="I180" s="440">
        <f>I181</f>
        <v>2.33</v>
      </c>
      <c r="J180" s="405">
        <f>J181</f>
        <v>2.11</v>
      </c>
      <c r="K180" s="440">
        <f>K181</f>
        <v>4.4399999999999995</v>
      </c>
    </row>
    <row r="181" spans="1:11" s="306" customFormat="1" ht="15" customHeight="1" hidden="1">
      <c r="A181" s="94" t="s">
        <v>92</v>
      </c>
      <c r="B181" s="400" t="s">
        <v>416</v>
      </c>
      <c r="C181" s="401" t="s">
        <v>213</v>
      </c>
      <c r="D181" s="401" t="s">
        <v>208</v>
      </c>
      <c r="E181" s="402" t="s">
        <v>600</v>
      </c>
      <c r="F181" s="303" t="s">
        <v>91</v>
      </c>
      <c r="G181" s="405"/>
      <c r="H181" s="405">
        <v>2.33</v>
      </c>
      <c r="I181" s="440">
        <f>G181+H181</f>
        <v>2.33</v>
      </c>
      <c r="J181" s="405">
        <v>2.11</v>
      </c>
      <c r="K181" s="440">
        <f>I181+J181</f>
        <v>4.4399999999999995</v>
      </c>
    </row>
    <row r="182" spans="1:11" s="107" customFormat="1" ht="29.25" customHeight="1">
      <c r="A182" s="91" t="s">
        <v>95</v>
      </c>
      <c r="B182" s="77" t="s">
        <v>416</v>
      </c>
      <c r="C182" s="68" t="s">
        <v>213</v>
      </c>
      <c r="D182" s="68" t="s">
        <v>208</v>
      </c>
      <c r="E182" s="117" t="s">
        <v>46</v>
      </c>
      <c r="F182" s="43"/>
      <c r="G182" s="90">
        <f>G183</f>
        <v>0</v>
      </c>
      <c r="H182" s="90">
        <f aca="true" t="shared" si="17" ref="H182:K185">H183</f>
        <v>175</v>
      </c>
      <c r="I182" s="417">
        <f t="shared" si="17"/>
        <v>175</v>
      </c>
      <c r="J182" s="90">
        <f t="shared" si="17"/>
        <v>0</v>
      </c>
      <c r="K182" s="417">
        <f t="shared" si="17"/>
        <v>175</v>
      </c>
    </row>
    <row r="183" spans="1:11" s="103" customFormat="1" ht="15" customHeight="1">
      <c r="A183" s="56" t="s">
        <v>64</v>
      </c>
      <c r="B183" s="48" t="s">
        <v>416</v>
      </c>
      <c r="C183" s="55" t="s">
        <v>213</v>
      </c>
      <c r="D183" s="55" t="s">
        <v>208</v>
      </c>
      <c r="E183" s="72" t="s">
        <v>146</v>
      </c>
      <c r="F183" s="68"/>
      <c r="G183" s="70">
        <f>G184</f>
        <v>0</v>
      </c>
      <c r="H183" s="70">
        <f t="shared" si="17"/>
        <v>175</v>
      </c>
      <c r="I183" s="419">
        <f t="shared" si="17"/>
        <v>175</v>
      </c>
      <c r="J183" s="70">
        <f t="shared" si="17"/>
        <v>0</v>
      </c>
      <c r="K183" s="419">
        <f t="shared" si="17"/>
        <v>175</v>
      </c>
    </row>
    <row r="184" spans="1:11" s="103" customFormat="1" ht="28.5" customHeight="1">
      <c r="A184" s="34" t="s">
        <v>114</v>
      </c>
      <c r="B184" s="48" t="s">
        <v>416</v>
      </c>
      <c r="C184" s="35" t="s">
        <v>213</v>
      </c>
      <c r="D184" s="35" t="s">
        <v>208</v>
      </c>
      <c r="E184" s="60" t="s">
        <v>146</v>
      </c>
      <c r="F184" s="35" t="s">
        <v>115</v>
      </c>
      <c r="G184" s="70">
        <f>G185</f>
        <v>0</v>
      </c>
      <c r="H184" s="70">
        <f t="shared" si="17"/>
        <v>175</v>
      </c>
      <c r="I184" s="419">
        <f t="shared" si="17"/>
        <v>175</v>
      </c>
      <c r="J184" s="70">
        <f t="shared" si="17"/>
        <v>0</v>
      </c>
      <c r="K184" s="419">
        <f t="shared" si="17"/>
        <v>175</v>
      </c>
    </row>
    <row r="185" spans="1:11" s="103" customFormat="1" ht="29.25" customHeight="1">
      <c r="A185" s="152" t="s">
        <v>116</v>
      </c>
      <c r="B185" s="48" t="s">
        <v>416</v>
      </c>
      <c r="C185" s="35" t="s">
        <v>213</v>
      </c>
      <c r="D185" s="35" t="s">
        <v>208</v>
      </c>
      <c r="E185" s="60" t="s">
        <v>146</v>
      </c>
      <c r="F185" s="35" t="s">
        <v>86</v>
      </c>
      <c r="G185" s="70">
        <f>G186</f>
        <v>0</v>
      </c>
      <c r="H185" s="70">
        <f t="shared" si="17"/>
        <v>175</v>
      </c>
      <c r="I185" s="419">
        <f t="shared" si="17"/>
        <v>175</v>
      </c>
      <c r="J185" s="70">
        <f t="shared" si="17"/>
        <v>0</v>
      </c>
      <c r="K185" s="419">
        <f t="shared" si="17"/>
        <v>175</v>
      </c>
    </row>
    <row r="186" spans="1:11" s="13" customFormat="1" ht="30" customHeight="1" hidden="1">
      <c r="A186" s="94" t="s">
        <v>345</v>
      </c>
      <c r="B186" s="48" t="s">
        <v>416</v>
      </c>
      <c r="C186" s="113" t="s">
        <v>213</v>
      </c>
      <c r="D186" s="113" t="s">
        <v>208</v>
      </c>
      <c r="E186" s="84" t="s">
        <v>146</v>
      </c>
      <c r="F186" s="113" t="s">
        <v>226</v>
      </c>
      <c r="G186" s="61"/>
      <c r="H186" s="61">
        <v>175</v>
      </c>
      <c r="I186" s="433">
        <f>G186+H186</f>
        <v>175</v>
      </c>
      <c r="J186" s="61"/>
      <c r="K186" s="433">
        <f>I186+J186</f>
        <v>175</v>
      </c>
    </row>
    <row r="187" spans="1:11" s="107" customFormat="1" ht="15" customHeight="1">
      <c r="A187" s="75" t="s">
        <v>215</v>
      </c>
      <c r="B187" s="47" t="s">
        <v>416</v>
      </c>
      <c r="C187" s="43" t="s">
        <v>213</v>
      </c>
      <c r="D187" s="43" t="s">
        <v>209</v>
      </c>
      <c r="E187" s="131"/>
      <c r="F187" s="43"/>
      <c r="G187" s="44">
        <f>G196</f>
        <v>0</v>
      </c>
      <c r="H187" s="44">
        <f>H196</f>
        <v>60</v>
      </c>
      <c r="I187" s="417">
        <f>I196</f>
        <v>60</v>
      </c>
      <c r="J187" s="44">
        <f>J196</f>
        <v>0</v>
      </c>
      <c r="K187" s="417">
        <f>K196</f>
        <v>60</v>
      </c>
    </row>
    <row r="188" spans="1:11" s="107" customFormat="1" ht="15" customHeight="1" hidden="1">
      <c r="A188" s="91" t="s">
        <v>557</v>
      </c>
      <c r="B188" s="77" t="s">
        <v>416</v>
      </c>
      <c r="C188" s="68" t="s">
        <v>213</v>
      </c>
      <c r="D188" s="68" t="s">
        <v>209</v>
      </c>
      <c r="E188" s="117" t="s">
        <v>558</v>
      </c>
      <c r="F188" s="68"/>
      <c r="G188" s="44"/>
      <c r="H188" s="44"/>
      <c r="I188" s="417"/>
      <c r="J188" s="44"/>
      <c r="K188" s="417"/>
    </row>
    <row r="189" spans="1:11" s="107" customFormat="1" ht="15" customHeight="1" hidden="1">
      <c r="A189" s="56" t="s">
        <v>559</v>
      </c>
      <c r="B189" s="54" t="s">
        <v>416</v>
      </c>
      <c r="C189" s="55" t="s">
        <v>213</v>
      </c>
      <c r="D189" s="55" t="s">
        <v>209</v>
      </c>
      <c r="E189" s="72" t="s">
        <v>560</v>
      </c>
      <c r="F189" s="55"/>
      <c r="G189" s="44"/>
      <c r="H189" s="44"/>
      <c r="I189" s="417"/>
      <c r="J189" s="44"/>
      <c r="K189" s="417"/>
    </row>
    <row r="190" spans="1:11" s="107" customFormat="1" ht="15" customHeight="1" hidden="1">
      <c r="A190" s="34" t="s">
        <v>561</v>
      </c>
      <c r="B190" s="48" t="s">
        <v>416</v>
      </c>
      <c r="C190" s="35" t="s">
        <v>213</v>
      </c>
      <c r="D190" s="35" t="s">
        <v>209</v>
      </c>
      <c r="E190" s="127" t="s">
        <v>562</v>
      </c>
      <c r="F190" s="35"/>
      <c r="G190" s="52"/>
      <c r="H190" s="52"/>
      <c r="I190" s="433"/>
      <c r="J190" s="52"/>
      <c r="K190" s="433"/>
    </row>
    <row r="191" spans="1:11" s="107" customFormat="1" ht="15" customHeight="1" hidden="1">
      <c r="A191" s="152" t="s">
        <v>544</v>
      </c>
      <c r="B191" s="48" t="s">
        <v>416</v>
      </c>
      <c r="C191" s="35" t="s">
        <v>213</v>
      </c>
      <c r="D191" s="35" t="s">
        <v>209</v>
      </c>
      <c r="E191" s="127" t="s">
        <v>562</v>
      </c>
      <c r="F191" s="35" t="s">
        <v>545</v>
      </c>
      <c r="G191" s="52"/>
      <c r="H191" s="52"/>
      <c r="I191" s="433"/>
      <c r="J191" s="52"/>
      <c r="K191" s="433"/>
    </row>
    <row r="192" spans="1:11" s="107" customFormat="1" ht="15" customHeight="1" hidden="1">
      <c r="A192" s="81" t="s">
        <v>544</v>
      </c>
      <c r="B192" s="48" t="s">
        <v>416</v>
      </c>
      <c r="C192" s="35" t="s">
        <v>213</v>
      </c>
      <c r="D192" s="35" t="s">
        <v>209</v>
      </c>
      <c r="E192" s="127" t="s">
        <v>562</v>
      </c>
      <c r="F192" s="113" t="s">
        <v>546</v>
      </c>
      <c r="G192" s="52"/>
      <c r="H192" s="52"/>
      <c r="I192" s="433"/>
      <c r="J192" s="52"/>
      <c r="K192" s="433"/>
    </row>
    <row r="193" spans="1:11" s="107" customFormat="1" ht="15" customHeight="1" hidden="1">
      <c r="A193" s="34" t="s">
        <v>563</v>
      </c>
      <c r="B193" s="48" t="s">
        <v>416</v>
      </c>
      <c r="C193" s="35" t="s">
        <v>213</v>
      </c>
      <c r="D193" s="35" t="s">
        <v>209</v>
      </c>
      <c r="E193" s="127" t="s">
        <v>564</v>
      </c>
      <c r="F193" s="35"/>
      <c r="G193" s="52"/>
      <c r="H193" s="52"/>
      <c r="I193" s="433"/>
      <c r="J193" s="52"/>
      <c r="K193" s="433"/>
    </row>
    <row r="194" spans="1:11" s="107" customFormat="1" ht="15" customHeight="1" hidden="1">
      <c r="A194" s="152" t="s">
        <v>544</v>
      </c>
      <c r="B194" s="48" t="s">
        <v>416</v>
      </c>
      <c r="C194" s="35" t="s">
        <v>213</v>
      </c>
      <c r="D194" s="35" t="s">
        <v>209</v>
      </c>
      <c r="E194" s="127" t="s">
        <v>564</v>
      </c>
      <c r="F194" s="35" t="s">
        <v>545</v>
      </c>
      <c r="G194" s="52"/>
      <c r="H194" s="52"/>
      <c r="I194" s="433"/>
      <c r="J194" s="52"/>
      <c r="K194" s="433"/>
    </row>
    <row r="195" spans="1:11" s="107" customFormat="1" ht="15" customHeight="1" hidden="1">
      <c r="A195" s="81" t="s">
        <v>544</v>
      </c>
      <c r="B195" s="48" t="s">
        <v>416</v>
      </c>
      <c r="C195" s="35" t="s">
        <v>213</v>
      </c>
      <c r="D195" s="35" t="s">
        <v>209</v>
      </c>
      <c r="E195" s="127" t="s">
        <v>564</v>
      </c>
      <c r="F195" s="113" t="s">
        <v>546</v>
      </c>
      <c r="G195" s="52"/>
      <c r="H195" s="52"/>
      <c r="I195" s="433"/>
      <c r="J195" s="52"/>
      <c r="K195" s="433"/>
    </row>
    <row r="196" spans="1:11" s="4" customFormat="1" ht="29.25" customHeight="1">
      <c r="A196" s="91" t="s">
        <v>95</v>
      </c>
      <c r="B196" s="77" t="s">
        <v>416</v>
      </c>
      <c r="C196" s="68" t="s">
        <v>213</v>
      </c>
      <c r="D196" s="68" t="s">
        <v>209</v>
      </c>
      <c r="E196" s="117" t="s">
        <v>46</v>
      </c>
      <c r="F196" s="25"/>
      <c r="G196" s="38">
        <f>G197</f>
        <v>0</v>
      </c>
      <c r="H196" s="38">
        <f aca="true" t="shared" si="18" ref="H196:K199">H197</f>
        <v>60</v>
      </c>
      <c r="I196" s="420">
        <f t="shared" si="18"/>
        <v>60</v>
      </c>
      <c r="J196" s="38">
        <f t="shared" si="18"/>
        <v>0</v>
      </c>
      <c r="K196" s="420">
        <f t="shared" si="18"/>
        <v>60</v>
      </c>
    </row>
    <row r="197" spans="1:11" s="18" customFormat="1" ht="15" customHeight="1">
      <c r="A197" s="56" t="s">
        <v>219</v>
      </c>
      <c r="B197" s="48" t="s">
        <v>416</v>
      </c>
      <c r="C197" s="55" t="s">
        <v>213</v>
      </c>
      <c r="D197" s="55" t="s">
        <v>209</v>
      </c>
      <c r="E197" s="72" t="s">
        <v>188</v>
      </c>
      <c r="F197" s="55"/>
      <c r="G197" s="67">
        <f>G198</f>
        <v>0</v>
      </c>
      <c r="H197" s="67">
        <f t="shared" si="18"/>
        <v>60</v>
      </c>
      <c r="I197" s="419">
        <f t="shared" si="18"/>
        <v>60</v>
      </c>
      <c r="J197" s="67">
        <f t="shared" si="18"/>
        <v>0</v>
      </c>
      <c r="K197" s="419">
        <f t="shared" si="18"/>
        <v>60</v>
      </c>
    </row>
    <row r="198" spans="1:11" s="18" customFormat="1" ht="28.5" customHeight="1">
      <c r="A198" s="34" t="s">
        <v>114</v>
      </c>
      <c r="B198" s="48" t="s">
        <v>416</v>
      </c>
      <c r="C198" s="25" t="s">
        <v>213</v>
      </c>
      <c r="D198" s="25" t="s">
        <v>209</v>
      </c>
      <c r="E198" s="60" t="s">
        <v>188</v>
      </c>
      <c r="F198" s="35" t="s">
        <v>115</v>
      </c>
      <c r="G198" s="67">
        <f>G199</f>
        <v>0</v>
      </c>
      <c r="H198" s="67">
        <f t="shared" si="18"/>
        <v>60</v>
      </c>
      <c r="I198" s="419">
        <f t="shared" si="18"/>
        <v>60</v>
      </c>
      <c r="J198" s="67">
        <f t="shared" si="18"/>
        <v>0</v>
      </c>
      <c r="K198" s="419">
        <f t="shared" si="18"/>
        <v>60</v>
      </c>
    </row>
    <row r="199" spans="1:11" s="18" customFormat="1" ht="30" customHeight="1">
      <c r="A199" s="152" t="s">
        <v>116</v>
      </c>
      <c r="B199" s="48" t="s">
        <v>416</v>
      </c>
      <c r="C199" s="25" t="s">
        <v>213</v>
      </c>
      <c r="D199" s="25" t="s">
        <v>209</v>
      </c>
      <c r="E199" s="60" t="s">
        <v>188</v>
      </c>
      <c r="F199" s="35" t="s">
        <v>86</v>
      </c>
      <c r="G199" s="67">
        <f>G200</f>
        <v>0</v>
      </c>
      <c r="H199" s="67">
        <f t="shared" si="18"/>
        <v>60</v>
      </c>
      <c r="I199" s="419">
        <f t="shared" si="18"/>
        <v>60</v>
      </c>
      <c r="J199" s="67">
        <f t="shared" si="18"/>
        <v>0</v>
      </c>
      <c r="K199" s="419">
        <f t="shared" si="18"/>
        <v>60</v>
      </c>
    </row>
    <row r="200" spans="1:11" ht="29.25" customHeight="1" hidden="1">
      <c r="A200" s="94" t="s">
        <v>345</v>
      </c>
      <c r="B200" s="48" t="s">
        <v>416</v>
      </c>
      <c r="C200" s="93" t="s">
        <v>213</v>
      </c>
      <c r="D200" s="93" t="s">
        <v>209</v>
      </c>
      <c r="E200" s="84" t="s">
        <v>188</v>
      </c>
      <c r="F200" s="93" t="s">
        <v>593</v>
      </c>
      <c r="G200" s="125"/>
      <c r="H200" s="125">
        <v>60</v>
      </c>
      <c r="I200" s="441">
        <f>G200+H200</f>
        <v>60</v>
      </c>
      <c r="J200" s="125"/>
      <c r="K200" s="441">
        <f>I200+J200</f>
        <v>60</v>
      </c>
    </row>
    <row r="201" spans="1:11" s="17" customFormat="1" ht="15" customHeight="1">
      <c r="A201" s="75" t="s">
        <v>207</v>
      </c>
      <c r="B201" s="47" t="s">
        <v>416</v>
      </c>
      <c r="C201" s="43" t="s">
        <v>213</v>
      </c>
      <c r="D201" s="43" t="s">
        <v>211</v>
      </c>
      <c r="E201" s="85"/>
      <c r="F201" s="43"/>
      <c r="G201" s="44">
        <f>G202+G241</f>
        <v>4152.2</v>
      </c>
      <c r="H201" s="44">
        <f>H202+H241</f>
        <v>290.1</v>
      </c>
      <c r="I201" s="417">
        <f>I202+I241</f>
        <v>4442.3</v>
      </c>
      <c r="J201" s="44">
        <f>J202+J241</f>
        <v>137.1</v>
      </c>
      <c r="K201" s="417">
        <f>K202+K241</f>
        <v>4579.4</v>
      </c>
    </row>
    <row r="202" spans="1:11" s="4" customFormat="1" ht="42.75" customHeight="1">
      <c r="A202" s="91" t="s">
        <v>634</v>
      </c>
      <c r="B202" s="77" t="s">
        <v>416</v>
      </c>
      <c r="C202" s="160" t="s">
        <v>213</v>
      </c>
      <c r="D202" s="160" t="s">
        <v>211</v>
      </c>
      <c r="E202" s="117" t="s">
        <v>283</v>
      </c>
      <c r="F202" s="35"/>
      <c r="G202" s="114">
        <f>G203+G225</f>
        <v>2870</v>
      </c>
      <c r="H202" s="114">
        <f>H203+H225</f>
        <v>288.8</v>
      </c>
      <c r="I202" s="431">
        <f>I203+I225</f>
        <v>3158.8</v>
      </c>
      <c r="J202" s="114">
        <f>J203+J225</f>
        <v>136.1</v>
      </c>
      <c r="K202" s="431">
        <f>K203+K225</f>
        <v>3294.9</v>
      </c>
    </row>
    <row r="203" spans="1:11" s="4" customFormat="1" ht="28.5" customHeight="1" hidden="1">
      <c r="A203" s="56" t="s">
        <v>284</v>
      </c>
      <c r="B203" s="54" t="s">
        <v>416</v>
      </c>
      <c r="C203" s="133" t="s">
        <v>213</v>
      </c>
      <c r="D203" s="133" t="s">
        <v>211</v>
      </c>
      <c r="E203" s="72" t="s">
        <v>285</v>
      </c>
      <c r="F203" s="50"/>
      <c r="G203" s="114">
        <f>G205+G217</f>
        <v>0</v>
      </c>
      <c r="H203" s="114">
        <f>H205+H217</f>
        <v>0</v>
      </c>
      <c r="I203" s="431">
        <f>I205+I217</f>
        <v>0</v>
      </c>
      <c r="J203" s="114">
        <f>J205+J217</f>
        <v>0</v>
      </c>
      <c r="K203" s="431">
        <f>K205+K217</f>
        <v>0</v>
      </c>
    </row>
    <row r="204" spans="1:11" s="151" customFormat="1" ht="15" customHeight="1" hidden="1">
      <c r="A204" s="27"/>
      <c r="B204" s="48"/>
      <c r="C204" s="134"/>
      <c r="D204" s="134"/>
      <c r="E204" s="60"/>
      <c r="F204" s="32"/>
      <c r="G204" s="62"/>
      <c r="H204" s="62"/>
      <c r="I204" s="416"/>
      <c r="J204" s="62"/>
      <c r="K204" s="416"/>
    </row>
    <row r="205" spans="1:11" s="4" customFormat="1" ht="14.25" customHeight="1" hidden="1">
      <c r="A205" s="178" t="s">
        <v>151</v>
      </c>
      <c r="B205" s="48" t="s">
        <v>416</v>
      </c>
      <c r="C205" s="35" t="s">
        <v>213</v>
      </c>
      <c r="D205" s="35" t="s">
        <v>211</v>
      </c>
      <c r="E205" s="127" t="s">
        <v>286</v>
      </c>
      <c r="F205" s="50"/>
      <c r="G205" s="129">
        <f>G206</f>
        <v>0</v>
      </c>
      <c r="H205" s="129">
        <f aca="true" t="shared" si="19" ref="H205:K207">H206</f>
        <v>0</v>
      </c>
      <c r="I205" s="409">
        <f t="shared" si="19"/>
        <v>0</v>
      </c>
      <c r="J205" s="129">
        <f t="shared" si="19"/>
        <v>0</v>
      </c>
      <c r="K205" s="409">
        <f t="shared" si="19"/>
        <v>0</v>
      </c>
    </row>
    <row r="206" spans="1:11" s="18" customFormat="1" ht="27" customHeight="1" hidden="1">
      <c r="A206" s="34" t="s">
        <v>114</v>
      </c>
      <c r="B206" s="48" t="s">
        <v>416</v>
      </c>
      <c r="C206" s="25" t="s">
        <v>213</v>
      </c>
      <c r="D206" s="25" t="s">
        <v>211</v>
      </c>
      <c r="E206" s="127" t="s">
        <v>286</v>
      </c>
      <c r="F206" s="50" t="s">
        <v>115</v>
      </c>
      <c r="G206" s="144">
        <f>G207</f>
        <v>0</v>
      </c>
      <c r="H206" s="144">
        <f t="shared" si="19"/>
        <v>0</v>
      </c>
      <c r="I206" s="397">
        <f t="shared" si="19"/>
        <v>0</v>
      </c>
      <c r="J206" s="144">
        <f t="shared" si="19"/>
        <v>0</v>
      </c>
      <c r="K206" s="397">
        <f t="shared" si="19"/>
        <v>0</v>
      </c>
    </row>
    <row r="207" spans="1:11" s="18" customFormat="1" ht="27" customHeight="1" hidden="1">
      <c r="A207" s="152" t="s">
        <v>116</v>
      </c>
      <c r="B207" s="48" t="s">
        <v>416</v>
      </c>
      <c r="C207" s="25" t="s">
        <v>213</v>
      </c>
      <c r="D207" s="25" t="s">
        <v>211</v>
      </c>
      <c r="E207" s="127" t="s">
        <v>286</v>
      </c>
      <c r="F207" s="50" t="s">
        <v>86</v>
      </c>
      <c r="G207" s="144">
        <f>G208</f>
        <v>0</v>
      </c>
      <c r="H207" s="144">
        <f t="shared" si="19"/>
        <v>0</v>
      </c>
      <c r="I207" s="397">
        <f t="shared" si="19"/>
        <v>0</v>
      </c>
      <c r="J207" s="144">
        <f t="shared" si="19"/>
        <v>0</v>
      </c>
      <c r="K207" s="397">
        <f t="shared" si="19"/>
        <v>0</v>
      </c>
    </row>
    <row r="208" spans="1:11" ht="27" customHeight="1" hidden="1">
      <c r="A208" s="94" t="s">
        <v>345</v>
      </c>
      <c r="B208" s="82" t="s">
        <v>416</v>
      </c>
      <c r="C208" s="93" t="s">
        <v>213</v>
      </c>
      <c r="D208" s="93" t="s">
        <v>211</v>
      </c>
      <c r="E208" s="143" t="s">
        <v>286</v>
      </c>
      <c r="F208" s="101" t="s">
        <v>226</v>
      </c>
      <c r="G208" s="40"/>
      <c r="H208" s="40"/>
      <c r="I208" s="424"/>
      <c r="J208" s="40"/>
      <c r="K208" s="424"/>
    </row>
    <row r="209" spans="1:11" s="18" customFormat="1" ht="38.25" hidden="1">
      <c r="A209" s="165" t="s">
        <v>152</v>
      </c>
      <c r="B209" s="48" t="s">
        <v>416</v>
      </c>
      <c r="C209" s="55" t="s">
        <v>213</v>
      </c>
      <c r="D209" s="55" t="s">
        <v>211</v>
      </c>
      <c r="E209" s="127" t="s">
        <v>570</v>
      </c>
      <c r="F209" s="87"/>
      <c r="G209" s="144">
        <f>G210</f>
        <v>0</v>
      </c>
      <c r="H209" s="144">
        <f aca="true" t="shared" si="20" ref="H209:K211">H210</f>
        <v>0</v>
      </c>
      <c r="I209" s="397">
        <f t="shared" si="20"/>
        <v>0</v>
      </c>
      <c r="J209" s="144">
        <f t="shared" si="20"/>
        <v>0</v>
      </c>
      <c r="K209" s="397">
        <f t="shared" si="20"/>
        <v>0</v>
      </c>
    </row>
    <row r="210" spans="1:11" s="18" customFormat="1" ht="26.25" customHeight="1" hidden="1">
      <c r="A210" s="34" t="s">
        <v>114</v>
      </c>
      <c r="B210" s="48" t="s">
        <v>416</v>
      </c>
      <c r="C210" s="25" t="s">
        <v>213</v>
      </c>
      <c r="D210" s="25" t="s">
        <v>211</v>
      </c>
      <c r="E210" s="127" t="s">
        <v>570</v>
      </c>
      <c r="F210" s="50" t="s">
        <v>115</v>
      </c>
      <c r="G210" s="144">
        <f>G211</f>
        <v>0</v>
      </c>
      <c r="H210" s="144">
        <f t="shared" si="20"/>
        <v>0</v>
      </c>
      <c r="I210" s="397">
        <f t="shared" si="20"/>
        <v>0</v>
      </c>
      <c r="J210" s="144">
        <f t="shared" si="20"/>
        <v>0</v>
      </c>
      <c r="K210" s="397">
        <f t="shared" si="20"/>
        <v>0</v>
      </c>
    </row>
    <row r="211" spans="1:11" s="18" customFormat="1" ht="26.25" customHeight="1" hidden="1">
      <c r="A211" s="152" t="s">
        <v>116</v>
      </c>
      <c r="B211" s="48" t="s">
        <v>416</v>
      </c>
      <c r="C211" s="25" t="s">
        <v>213</v>
      </c>
      <c r="D211" s="25" t="s">
        <v>211</v>
      </c>
      <c r="E211" s="127" t="s">
        <v>570</v>
      </c>
      <c r="F211" s="50" t="s">
        <v>86</v>
      </c>
      <c r="G211" s="144">
        <f>G212</f>
        <v>0</v>
      </c>
      <c r="H211" s="144">
        <f t="shared" si="20"/>
        <v>0</v>
      </c>
      <c r="I211" s="397">
        <f t="shared" si="20"/>
        <v>0</v>
      </c>
      <c r="J211" s="144">
        <f t="shared" si="20"/>
        <v>0</v>
      </c>
      <c r="K211" s="397">
        <f t="shared" si="20"/>
        <v>0</v>
      </c>
    </row>
    <row r="212" spans="1:11" ht="27" customHeight="1" hidden="1">
      <c r="A212" s="94" t="s">
        <v>345</v>
      </c>
      <c r="B212" s="82" t="s">
        <v>416</v>
      </c>
      <c r="C212" s="93" t="s">
        <v>213</v>
      </c>
      <c r="D212" s="93" t="s">
        <v>211</v>
      </c>
      <c r="E212" s="127" t="s">
        <v>570</v>
      </c>
      <c r="F212" s="101" t="s">
        <v>226</v>
      </c>
      <c r="G212" s="39"/>
      <c r="H212" s="39"/>
      <c r="I212" s="394"/>
      <c r="J212" s="39"/>
      <c r="K212" s="394"/>
    </row>
    <row r="213" spans="1:11" s="4" customFormat="1" ht="15.75" customHeight="1" hidden="1">
      <c r="A213" s="178" t="s">
        <v>153</v>
      </c>
      <c r="B213" s="48" t="s">
        <v>416</v>
      </c>
      <c r="C213" s="35" t="s">
        <v>213</v>
      </c>
      <c r="D213" s="35" t="s">
        <v>211</v>
      </c>
      <c r="E213" s="127" t="s">
        <v>571</v>
      </c>
      <c r="F213" s="50"/>
      <c r="G213" s="129">
        <f>G214</f>
        <v>0</v>
      </c>
      <c r="H213" s="129">
        <f aca="true" t="shared" si="21" ref="H213:K215">H214</f>
        <v>0</v>
      </c>
      <c r="I213" s="409">
        <f t="shared" si="21"/>
        <v>0</v>
      </c>
      <c r="J213" s="129">
        <f t="shared" si="21"/>
        <v>0</v>
      </c>
      <c r="K213" s="409">
        <f t="shared" si="21"/>
        <v>0</v>
      </c>
    </row>
    <row r="214" spans="1:11" s="18" customFormat="1" ht="28.5" customHeight="1" hidden="1">
      <c r="A214" s="34" t="s">
        <v>114</v>
      </c>
      <c r="B214" s="48" t="s">
        <v>416</v>
      </c>
      <c r="C214" s="25" t="s">
        <v>213</v>
      </c>
      <c r="D214" s="25" t="s">
        <v>211</v>
      </c>
      <c r="E214" s="127" t="s">
        <v>571</v>
      </c>
      <c r="F214" s="50" t="s">
        <v>115</v>
      </c>
      <c r="G214" s="144">
        <f>G215</f>
        <v>0</v>
      </c>
      <c r="H214" s="144">
        <f t="shared" si="21"/>
        <v>0</v>
      </c>
      <c r="I214" s="397">
        <f t="shared" si="21"/>
        <v>0</v>
      </c>
      <c r="J214" s="144">
        <f t="shared" si="21"/>
        <v>0</v>
      </c>
      <c r="K214" s="397">
        <f t="shared" si="21"/>
        <v>0</v>
      </c>
    </row>
    <row r="215" spans="1:11" s="18" customFormat="1" ht="27" customHeight="1" hidden="1">
      <c r="A215" s="152" t="s">
        <v>116</v>
      </c>
      <c r="B215" s="48" t="s">
        <v>416</v>
      </c>
      <c r="C215" s="25" t="s">
        <v>213</v>
      </c>
      <c r="D215" s="25" t="s">
        <v>211</v>
      </c>
      <c r="E215" s="127" t="s">
        <v>571</v>
      </c>
      <c r="F215" s="50" t="s">
        <v>86</v>
      </c>
      <c r="G215" s="144">
        <f>G216</f>
        <v>0</v>
      </c>
      <c r="H215" s="144">
        <f t="shared" si="21"/>
        <v>0</v>
      </c>
      <c r="I215" s="397">
        <f t="shared" si="21"/>
        <v>0</v>
      </c>
      <c r="J215" s="144">
        <f t="shared" si="21"/>
        <v>0</v>
      </c>
      <c r="K215" s="397">
        <f t="shared" si="21"/>
        <v>0</v>
      </c>
    </row>
    <row r="216" spans="1:11" ht="26.25" customHeight="1" hidden="1">
      <c r="A216" s="94" t="s">
        <v>345</v>
      </c>
      <c r="B216" s="82" t="s">
        <v>416</v>
      </c>
      <c r="C216" s="93" t="s">
        <v>213</v>
      </c>
      <c r="D216" s="93" t="s">
        <v>211</v>
      </c>
      <c r="E216" s="127" t="s">
        <v>571</v>
      </c>
      <c r="F216" s="101" t="s">
        <v>226</v>
      </c>
      <c r="G216" s="40"/>
      <c r="H216" s="40"/>
      <c r="I216" s="424"/>
      <c r="J216" s="40"/>
      <c r="K216" s="424"/>
    </row>
    <row r="217" spans="1:11" s="4" customFormat="1" ht="15" customHeight="1" hidden="1">
      <c r="A217" s="34" t="s">
        <v>237</v>
      </c>
      <c r="B217" s="48" t="s">
        <v>416</v>
      </c>
      <c r="C217" s="35" t="s">
        <v>213</v>
      </c>
      <c r="D217" s="35" t="s">
        <v>211</v>
      </c>
      <c r="E217" s="127" t="s">
        <v>288</v>
      </c>
      <c r="F217" s="50"/>
      <c r="G217" s="129">
        <f>G218</f>
        <v>0</v>
      </c>
      <c r="H217" s="129">
        <f aca="true" t="shared" si="22" ref="H217:K219">H218</f>
        <v>0</v>
      </c>
      <c r="I217" s="409">
        <f t="shared" si="22"/>
        <v>0</v>
      </c>
      <c r="J217" s="129">
        <f t="shared" si="22"/>
        <v>0</v>
      </c>
      <c r="K217" s="409">
        <f t="shared" si="22"/>
        <v>0</v>
      </c>
    </row>
    <row r="218" spans="1:11" s="18" customFormat="1" ht="28.5" customHeight="1" hidden="1">
      <c r="A218" s="34" t="s">
        <v>114</v>
      </c>
      <c r="B218" s="48" t="s">
        <v>416</v>
      </c>
      <c r="C218" s="35" t="s">
        <v>213</v>
      </c>
      <c r="D218" s="35" t="s">
        <v>211</v>
      </c>
      <c r="E218" s="127" t="s">
        <v>288</v>
      </c>
      <c r="F218" s="50" t="s">
        <v>115</v>
      </c>
      <c r="G218" s="144">
        <f>G219</f>
        <v>0</v>
      </c>
      <c r="H218" s="144">
        <f t="shared" si="22"/>
        <v>0</v>
      </c>
      <c r="I218" s="397">
        <f t="shared" si="22"/>
        <v>0</v>
      </c>
      <c r="J218" s="144">
        <f t="shared" si="22"/>
        <v>0</v>
      </c>
      <c r="K218" s="397">
        <f t="shared" si="22"/>
        <v>0</v>
      </c>
    </row>
    <row r="219" spans="1:11" s="18" customFormat="1" ht="30" customHeight="1" hidden="1">
      <c r="A219" s="152" t="s">
        <v>116</v>
      </c>
      <c r="B219" s="48" t="s">
        <v>416</v>
      </c>
      <c r="C219" s="35" t="s">
        <v>213</v>
      </c>
      <c r="D219" s="35" t="s">
        <v>211</v>
      </c>
      <c r="E219" s="127" t="s">
        <v>288</v>
      </c>
      <c r="F219" s="50" t="s">
        <v>86</v>
      </c>
      <c r="G219" s="144">
        <f>G220</f>
        <v>0</v>
      </c>
      <c r="H219" s="144">
        <f t="shared" si="22"/>
        <v>0</v>
      </c>
      <c r="I219" s="397">
        <f t="shared" si="22"/>
        <v>0</v>
      </c>
      <c r="J219" s="144">
        <f t="shared" si="22"/>
        <v>0</v>
      </c>
      <c r="K219" s="397">
        <f t="shared" si="22"/>
        <v>0</v>
      </c>
    </row>
    <row r="220" spans="1:11" ht="27" customHeight="1" hidden="1">
      <c r="A220" s="94" t="s">
        <v>345</v>
      </c>
      <c r="B220" s="82" t="s">
        <v>416</v>
      </c>
      <c r="C220" s="93" t="s">
        <v>213</v>
      </c>
      <c r="D220" s="93" t="s">
        <v>211</v>
      </c>
      <c r="E220" s="143" t="s">
        <v>288</v>
      </c>
      <c r="F220" s="101" t="s">
        <v>226</v>
      </c>
      <c r="G220" s="40"/>
      <c r="H220" s="40"/>
      <c r="I220" s="424"/>
      <c r="J220" s="40"/>
      <c r="K220" s="424"/>
    </row>
    <row r="221" spans="1:11" s="4" customFormat="1" ht="27.75" customHeight="1" hidden="1">
      <c r="A221" s="34" t="s">
        <v>154</v>
      </c>
      <c r="B221" s="48" t="s">
        <v>416</v>
      </c>
      <c r="C221" s="35" t="s">
        <v>213</v>
      </c>
      <c r="D221" s="35" t="s">
        <v>211</v>
      </c>
      <c r="E221" s="127" t="s">
        <v>289</v>
      </c>
      <c r="F221" s="50"/>
      <c r="G221" s="129">
        <f>G222</f>
        <v>0</v>
      </c>
      <c r="H221" s="129">
        <f aca="true" t="shared" si="23" ref="H221:K223">H222</f>
        <v>0</v>
      </c>
      <c r="I221" s="409">
        <f t="shared" si="23"/>
        <v>0</v>
      </c>
      <c r="J221" s="129">
        <f t="shared" si="23"/>
        <v>0</v>
      </c>
      <c r="K221" s="409">
        <f t="shared" si="23"/>
        <v>0</v>
      </c>
    </row>
    <row r="222" spans="1:11" s="4" customFormat="1" ht="27.75" customHeight="1" hidden="1">
      <c r="A222" s="34" t="s">
        <v>114</v>
      </c>
      <c r="B222" s="48" t="s">
        <v>416</v>
      </c>
      <c r="C222" s="25" t="s">
        <v>213</v>
      </c>
      <c r="D222" s="25" t="s">
        <v>211</v>
      </c>
      <c r="E222" s="127" t="s">
        <v>289</v>
      </c>
      <c r="F222" s="50" t="s">
        <v>115</v>
      </c>
      <c r="G222" s="39">
        <f>G223</f>
        <v>0</v>
      </c>
      <c r="H222" s="39">
        <f t="shared" si="23"/>
        <v>0</v>
      </c>
      <c r="I222" s="394">
        <f t="shared" si="23"/>
        <v>0</v>
      </c>
      <c r="J222" s="39">
        <f t="shared" si="23"/>
        <v>0</v>
      </c>
      <c r="K222" s="394">
        <f t="shared" si="23"/>
        <v>0</v>
      </c>
    </row>
    <row r="223" spans="1:11" s="4" customFormat="1" ht="27.75" customHeight="1" hidden="1">
      <c r="A223" s="152" t="s">
        <v>116</v>
      </c>
      <c r="B223" s="48" t="s">
        <v>416</v>
      </c>
      <c r="C223" s="25" t="s">
        <v>213</v>
      </c>
      <c r="D223" s="25" t="s">
        <v>211</v>
      </c>
      <c r="E223" s="127" t="s">
        <v>289</v>
      </c>
      <c r="F223" s="50" t="s">
        <v>86</v>
      </c>
      <c r="G223" s="39">
        <f>G224</f>
        <v>0</v>
      </c>
      <c r="H223" s="39">
        <f t="shared" si="23"/>
        <v>0</v>
      </c>
      <c r="I223" s="394">
        <f t="shared" si="23"/>
        <v>0</v>
      </c>
      <c r="J223" s="39">
        <f t="shared" si="23"/>
        <v>0</v>
      </c>
      <c r="K223" s="394">
        <f t="shared" si="23"/>
        <v>0</v>
      </c>
    </row>
    <row r="224" spans="1:11" ht="27" customHeight="1" hidden="1">
      <c r="A224" s="94" t="s">
        <v>345</v>
      </c>
      <c r="B224" s="82" t="s">
        <v>416</v>
      </c>
      <c r="C224" s="93" t="s">
        <v>213</v>
      </c>
      <c r="D224" s="93" t="s">
        <v>211</v>
      </c>
      <c r="E224" s="127" t="s">
        <v>289</v>
      </c>
      <c r="F224" s="101" t="s">
        <v>226</v>
      </c>
      <c r="G224" s="40"/>
      <c r="H224" s="40"/>
      <c r="I224" s="424"/>
      <c r="J224" s="40"/>
      <c r="K224" s="424"/>
    </row>
    <row r="225" spans="1:11" s="4" customFormat="1" ht="42" customHeight="1">
      <c r="A225" s="271" t="s">
        <v>287</v>
      </c>
      <c r="B225" s="54" t="s">
        <v>416</v>
      </c>
      <c r="C225" s="55" t="s">
        <v>213</v>
      </c>
      <c r="D225" s="55" t="s">
        <v>211</v>
      </c>
      <c r="E225" s="72" t="s">
        <v>290</v>
      </c>
      <c r="F225" s="87"/>
      <c r="G225" s="144">
        <f>G226+G230</f>
        <v>2870</v>
      </c>
      <c r="H225" s="144">
        <f>H226+H230</f>
        <v>288.8</v>
      </c>
      <c r="I225" s="397">
        <f>I226+I230</f>
        <v>3158.8</v>
      </c>
      <c r="J225" s="144">
        <f>J226+J230</f>
        <v>136.1</v>
      </c>
      <c r="K225" s="397">
        <f>K226+K230</f>
        <v>3294.9</v>
      </c>
    </row>
    <row r="226" spans="1:11" s="4" customFormat="1" ht="15.75" customHeight="1">
      <c r="A226" s="272" t="s">
        <v>291</v>
      </c>
      <c r="B226" s="48" t="s">
        <v>416</v>
      </c>
      <c r="C226" s="35" t="s">
        <v>213</v>
      </c>
      <c r="D226" s="35" t="s">
        <v>211</v>
      </c>
      <c r="E226" s="31" t="s">
        <v>296</v>
      </c>
      <c r="F226" s="26"/>
      <c r="G226" s="39">
        <f>G227</f>
        <v>2870</v>
      </c>
      <c r="H226" s="39">
        <f>H227</f>
        <v>0</v>
      </c>
      <c r="I226" s="394">
        <f>I227</f>
        <v>2870</v>
      </c>
      <c r="J226" s="39">
        <f>J227</f>
        <v>0</v>
      </c>
      <c r="K226" s="394">
        <f>K227</f>
        <v>2870</v>
      </c>
    </row>
    <row r="227" spans="1:11" s="4" customFormat="1" ht="15" customHeight="1">
      <c r="A227" s="272" t="s">
        <v>292</v>
      </c>
      <c r="B227" s="48" t="s">
        <v>416</v>
      </c>
      <c r="C227" s="35" t="s">
        <v>213</v>
      </c>
      <c r="D227" s="35" t="s">
        <v>211</v>
      </c>
      <c r="E227" s="31" t="s">
        <v>296</v>
      </c>
      <c r="F227" s="26" t="s">
        <v>265</v>
      </c>
      <c r="G227" s="39">
        <f>G228+G229</f>
        <v>2870</v>
      </c>
      <c r="H227" s="39">
        <f>H228+H229</f>
        <v>0</v>
      </c>
      <c r="I227" s="394">
        <f>I228+I229</f>
        <v>2870</v>
      </c>
      <c r="J227" s="39">
        <f>J228+J229</f>
        <v>0</v>
      </c>
      <c r="K227" s="394">
        <f>K228+K229</f>
        <v>2870</v>
      </c>
    </row>
    <row r="228" spans="1:11" s="4" customFormat="1" ht="18" customHeight="1" hidden="1">
      <c r="A228" s="195" t="s">
        <v>293</v>
      </c>
      <c r="B228" s="145" t="s">
        <v>416</v>
      </c>
      <c r="C228" s="274" t="s">
        <v>213</v>
      </c>
      <c r="D228" s="274" t="s">
        <v>211</v>
      </c>
      <c r="E228" s="147" t="s">
        <v>296</v>
      </c>
      <c r="F228" s="273" t="s">
        <v>240</v>
      </c>
      <c r="G228" s="148">
        <v>2204.3</v>
      </c>
      <c r="H228" s="148"/>
      <c r="I228" s="425">
        <f>G228+H228</f>
        <v>2204.3</v>
      </c>
      <c r="J228" s="148"/>
      <c r="K228" s="425">
        <f>I228+J228</f>
        <v>2204.3</v>
      </c>
    </row>
    <row r="229" spans="1:11" s="4" customFormat="1" ht="31.5" customHeight="1" hidden="1">
      <c r="A229" s="195" t="s">
        <v>294</v>
      </c>
      <c r="B229" s="145" t="s">
        <v>416</v>
      </c>
      <c r="C229" s="274" t="s">
        <v>213</v>
      </c>
      <c r="D229" s="274" t="s">
        <v>211</v>
      </c>
      <c r="E229" s="147" t="s">
        <v>296</v>
      </c>
      <c r="F229" s="273" t="s">
        <v>78</v>
      </c>
      <c r="G229" s="148">
        <v>665.7</v>
      </c>
      <c r="H229" s="148"/>
      <c r="I229" s="425">
        <f>G229+H229</f>
        <v>665.7</v>
      </c>
      <c r="J229" s="148"/>
      <c r="K229" s="425">
        <f>I229+J229</f>
        <v>665.7</v>
      </c>
    </row>
    <row r="230" spans="1:11" s="4" customFormat="1" ht="19.5" customHeight="1">
      <c r="A230" s="272" t="s">
        <v>295</v>
      </c>
      <c r="B230" s="48" t="s">
        <v>416</v>
      </c>
      <c r="C230" s="35" t="s">
        <v>213</v>
      </c>
      <c r="D230" s="35" t="s">
        <v>211</v>
      </c>
      <c r="E230" s="31" t="s">
        <v>297</v>
      </c>
      <c r="F230" s="26"/>
      <c r="G230" s="39">
        <f>G231+G235</f>
        <v>0</v>
      </c>
      <c r="H230" s="39">
        <f>H231+H235</f>
        <v>288.8</v>
      </c>
      <c r="I230" s="394">
        <f>I231+I235</f>
        <v>288.8</v>
      </c>
      <c r="J230" s="39">
        <f>J231+J235</f>
        <v>136.1</v>
      </c>
      <c r="K230" s="394">
        <f>K231+K235</f>
        <v>424.9</v>
      </c>
    </row>
    <row r="231" spans="1:11" s="4" customFormat="1" ht="26.25" customHeight="1">
      <c r="A231" s="34" t="s">
        <v>114</v>
      </c>
      <c r="B231" s="48" t="s">
        <v>416</v>
      </c>
      <c r="C231" s="35" t="s">
        <v>213</v>
      </c>
      <c r="D231" s="35" t="s">
        <v>211</v>
      </c>
      <c r="E231" s="31" t="s">
        <v>297</v>
      </c>
      <c r="F231" s="26" t="s">
        <v>115</v>
      </c>
      <c r="G231" s="39">
        <f>G232</f>
        <v>0</v>
      </c>
      <c r="H231" s="39">
        <f>H232</f>
        <v>280.8</v>
      </c>
      <c r="I231" s="394">
        <f>I232</f>
        <v>280.8</v>
      </c>
      <c r="J231" s="39">
        <f>J232</f>
        <v>136.1</v>
      </c>
      <c r="K231" s="394">
        <f>K232</f>
        <v>416.9</v>
      </c>
    </row>
    <row r="232" spans="1:11" s="4" customFormat="1" ht="33" customHeight="1">
      <c r="A232" s="152" t="s">
        <v>116</v>
      </c>
      <c r="B232" s="48" t="s">
        <v>416</v>
      </c>
      <c r="C232" s="35" t="s">
        <v>213</v>
      </c>
      <c r="D232" s="35" t="s">
        <v>211</v>
      </c>
      <c r="E232" s="31" t="s">
        <v>297</v>
      </c>
      <c r="F232" s="26" t="s">
        <v>86</v>
      </c>
      <c r="G232" s="39">
        <f>G233+G234</f>
        <v>0</v>
      </c>
      <c r="H232" s="39">
        <f>H233+H234</f>
        <v>280.8</v>
      </c>
      <c r="I232" s="394">
        <f>I233+I234</f>
        <v>280.8</v>
      </c>
      <c r="J232" s="39">
        <f>J233+J234</f>
        <v>136.1</v>
      </c>
      <c r="K232" s="394">
        <f>K233+K234</f>
        <v>416.9</v>
      </c>
    </row>
    <row r="233" spans="1:11" s="4" customFormat="1" ht="27" customHeight="1" hidden="1">
      <c r="A233" s="195" t="s">
        <v>224</v>
      </c>
      <c r="B233" s="145" t="s">
        <v>416</v>
      </c>
      <c r="C233" s="274" t="s">
        <v>213</v>
      </c>
      <c r="D233" s="274" t="s">
        <v>211</v>
      </c>
      <c r="E233" s="147" t="s">
        <v>297</v>
      </c>
      <c r="F233" s="273" t="s">
        <v>225</v>
      </c>
      <c r="G233" s="148"/>
      <c r="H233" s="148">
        <v>20</v>
      </c>
      <c r="I233" s="425">
        <f>G233+H233</f>
        <v>20</v>
      </c>
      <c r="J233" s="148"/>
      <c r="K233" s="425">
        <f>I233+J233</f>
        <v>20</v>
      </c>
    </row>
    <row r="234" spans="1:11" s="4" customFormat="1" ht="27" customHeight="1" hidden="1">
      <c r="A234" s="195" t="s">
        <v>345</v>
      </c>
      <c r="B234" s="145" t="s">
        <v>416</v>
      </c>
      <c r="C234" s="274" t="s">
        <v>213</v>
      </c>
      <c r="D234" s="274" t="s">
        <v>211</v>
      </c>
      <c r="E234" s="147" t="s">
        <v>297</v>
      </c>
      <c r="F234" s="273" t="s">
        <v>226</v>
      </c>
      <c r="G234" s="148"/>
      <c r="H234" s="148">
        <v>260.8</v>
      </c>
      <c r="I234" s="425">
        <f>G234+H234</f>
        <v>260.8</v>
      </c>
      <c r="J234" s="148">
        <v>136.1</v>
      </c>
      <c r="K234" s="425">
        <f>I234+J234</f>
        <v>396.9</v>
      </c>
    </row>
    <row r="235" spans="1:11" s="4" customFormat="1" ht="18" customHeight="1">
      <c r="A235" s="27" t="s">
        <v>7</v>
      </c>
      <c r="B235" s="48" t="s">
        <v>416</v>
      </c>
      <c r="C235" s="35" t="s">
        <v>213</v>
      </c>
      <c r="D235" s="35" t="s">
        <v>211</v>
      </c>
      <c r="E235" s="31" t="s">
        <v>297</v>
      </c>
      <c r="F235" s="26" t="s">
        <v>117</v>
      </c>
      <c r="G235" s="39">
        <f>G236+G238</f>
        <v>0</v>
      </c>
      <c r="H235" s="39">
        <f>H236+H238</f>
        <v>8</v>
      </c>
      <c r="I235" s="394">
        <f>I236+I238</f>
        <v>8</v>
      </c>
      <c r="J235" s="39">
        <f>J236+J238</f>
        <v>0</v>
      </c>
      <c r="K235" s="394">
        <f>K236+K238</f>
        <v>8</v>
      </c>
    </row>
    <row r="236" spans="1:11" s="4" customFormat="1" ht="21" customHeight="1">
      <c r="A236" s="27" t="s">
        <v>118</v>
      </c>
      <c r="B236" s="48" t="s">
        <v>416</v>
      </c>
      <c r="C236" s="35" t="s">
        <v>213</v>
      </c>
      <c r="D236" s="35" t="s">
        <v>211</v>
      </c>
      <c r="E236" s="31" t="s">
        <v>297</v>
      </c>
      <c r="F236" s="26" t="s">
        <v>119</v>
      </c>
      <c r="G236" s="39">
        <f>G237</f>
        <v>0</v>
      </c>
      <c r="H236" s="39">
        <f>H237</f>
        <v>8</v>
      </c>
      <c r="I236" s="394">
        <f>I237</f>
        <v>8</v>
      </c>
      <c r="J236" s="39">
        <f>J237</f>
        <v>0</v>
      </c>
      <c r="K236" s="394">
        <f>K237</f>
        <v>8</v>
      </c>
    </row>
    <row r="237" spans="1:11" s="4" customFormat="1" ht="68.25" customHeight="1" hidden="1">
      <c r="A237" s="95" t="s">
        <v>131</v>
      </c>
      <c r="B237" s="145" t="s">
        <v>416</v>
      </c>
      <c r="C237" s="274" t="s">
        <v>213</v>
      </c>
      <c r="D237" s="274" t="s">
        <v>211</v>
      </c>
      <c r="E237" s="147" t="s">
        <v>297</v>
      </c>
      <c r="F237" s="273" t="s">
        <v>159</v>
      </c>
      <c r="G237" s="148"/>
      <c r="H237" s="148">
        <v>8</v>
      </c>
      <c r="I237" s="425">
        <f>G237+H237</f>
        <v>8</v>
      </c>
      <c r="J237" s="148"/>
      <c r="K237" s="425">
        <f>I237+J237</f>
        <v>8</v>
      </c>
    </row>
    <row r="238" spans="1:11" s="4" customFormat="1" ht="27" customHeight="1" hidden="1">
      <c r="A238" s="34" t="s">
        <v>132</v>
      </c>
      <c r="B238" s="48" t="s">
        <v>416</v>
      </c>
      <c r="C238" s="25" t="s">
        <v>213</v>
      </c>
      <c r="D238" s="25" t="s">
        <v>211</v>
      </c>
      <c r="E238" s="127" t="s">
        <v>297</v>
      </c>
      <c r="F238" s="26" t="s">
        <v>89</v>
      </c>
      <c r="G238" s="39">
        <f>G239+G240</f>
        <v>0</v>
      </c>
      <c r="H238" s="39">
        <f>H239+H240</f>
        <v>0</v>
      </c>
      <c r="I238" s="394">
        <f>I239+I240</f>
        <v>0</v>
      </c>
      <c r="J238" s="39">
        <f>J239+J240</f>
        <v>0</v>
      </c>
      <c r="K238" s="394">
        <f>K239+K240</f>
        <v>0</v>
      </c>
    </row>
    <row r="239" spans="1:11" s="4" customFormat="1" ht="27" customHeight="1" hidden="1">
      <c r="A239" s="96" t="s">
        <v>133</v>
      </c>
      <c r="B239" s="145" t="s">
        <v>416</v>
      </c>
      <c r="C239" s="154" t="s">
        <v>213</v>
      </c>
      <c r="D239" s="154" t="s">
        <v>211</v>
      </c>
      <c r="E239" s="143" t="s">
        <v>297</v>
      </c>
      <c r="F239" s="273" t="s">
        <v>228</v>
      </c>
      <c r="G239" s="148"/>
      <c r="H239" s="148"/>
      <c r="I239" s="425"/>
      <c r="J239" s="148"/>
      <c r="K239" s="425"/>
    </row>
    <row r="240" spans="1:11" s="4" customFormat="1" ht="27" customHeight="1" hidden="1">
      <c r="A240" s="96" t="s">
        <v>92</v>
      </c>
      <c r="B240" s="145" t="s">
        <v>416</v>
      </c>
      <c r="C240" s="154" t="s">
        <v>213</v>
      </c>
      <c r="D240" s="154" t="s">
        <v>211</v>
      </c>
      <c r="E240" s="143" t="s">
        <v>297</v>
      </c>
      <c r="F240" s="273" t="s">
        <v>91</v>
      </c>
      <c r="G240" s="148"/>
      <c r="H240" s="148"/>
      <c r="I240" s="425"/>
      <c r="J240" s="148"/>
      <c r="K240" s="425"/>
    </row>
    <row r="241" spans="1:11" s="4" customFormat="1" ht="50.25" customHeight="1">
      <c r="A241" s="91" t="s">
        <v>635</v>
      </c>
      <c r="B241" s="77" t="s">
        <v>416</v>
      </c>
      <c r="C241" s="160" t="s">
        <v>213</v>
      </c>
      <c r="D241" s="160" t="s">
        <v>211</v>
      </c>
      <c r="E241" s="117" t="s">
        <v>298</v>
      </c>
      <c r="F241" s="35"/>
      <c r="G241" s="180">
        <f>G242</f>
        <v>1282.2</v>
      </c>
      <c r="H241" s="180">
        <f>H242</f>
        <v>1.3</v>
      </c>
      <c r="I241" s="442">
        <f>I242</f>
        <v>1283.5</v>
      </c>
      <c r="J241" s="180">
        <f>J242</f>
        <v>1</v>
      </c>
      <c r="K241" s="442">
        <f>K242</f>
        <v>1284.5</v>
      </c>
    </row>
    <row r="242" spans="1:11" s="4" customFormat="1" ht="27" customHeight="1">
      <c r="A242" s="179" t="s">
        <v>147</v>
      </c>
      <c r="B242" s="48" t="s">
        <v>416</v>
      </c>
      <c r="C242" s="35" t="s">
        <v>213</v>
      </c>
      <c r="D242" s="35" t="s">
        <v>211</v>
      </c>
      <c r="E242" s="127" t="s">
        <v>299</v>
      </c>
      <c r="F242" s="50"/>
      <c r="G242" s="129">
        <f>G243+G247+G251</f>
        <v>1282.2</v>
      </c>
      <c r="H242" s="129">
        <f>H243+H247+H251</f>
        <v>1.3</v>
      </c>
      <c r="I242" s="409">
        <f>I243+I247+I251</f>
        <v>1283.5</v>
      </c>
      <c r="J242" s="129">
        <f>J243+J247+J251</f>
        <v>1</v>
      </c>
      <c r="K242" s="409">
        <f>K243+K247+K251</f>
        <v>1284.5</v>
      </c>
    </row>
    <row r="243" spans="1:11" s="4" customFormat="1" ht="27" customHeight="1">
      <c r="A243" s="179" t="s">
        <v>565</v>
      </c>
      <c r="B243" s="48" t="s">
        <v>416</v>
      </c>
      <c r="C243" s="35" t="s">
        <v>213</v>
      </c>
      <c r="D243" s="35" t="s">
        <v>211</v>
      </c>
      <c r="E243" s="127" t="s">
        <v>300</v>
      </c>
      <c r="F243" s="50"/>
      <c r="G243" s="129">
        <f>G244</f>
        <v>1282.2</v>
      </c>
      <c r="H243" s="129">
        <f aca="true" t="shared" si="24" ref="H243:K245">H244</f>
        <v>-12.8</v>
      </c>
      <c r="I243" s="409">
        <f t="shared" si="24"/>
        <v>1269.4</v>
      </c>
      <c r="J243" s="129">
        <f t="shared" si="24"/>
        <v>0</v>
      </c>
      <c r="K243" s="409">
        <f t="shared" si="24"/>
        <v>1269.4</v>
      </c>
    </row>
    <row r="244" spans="1:11" s="4" customFormat="1" ht="27.75" customHeight="1">
      <c r="A244" s="34" t="s">
        <v>114</v>
      </c>
      <c r="B244" s="48" t="s">
        <v>416</v>
      </c>
      <c r="C244" s="35" t="s">
        <v>213</v>
      </c>
      <c r="D244" s="35" t="s">
        <v>211</v>
      </c>
      <c r="E244" s="127" t="s">
        <v>300</v>
      </c>
      <c r="F244" s="50" t="s">
        <v>115</v>
      </c>
      <c r="G244" s="39">
        <f>G245</f>
        <v>1282.2</v>
      </c>
      <c r="H244" s="39">
        <f t="shared" si="24"/>
        <v>-12.8</v>
      </c>
      <c r="I244" s="394">
        <f t="shared" si="24"/>
        <v>1269.4</v>
      </c>
      <c r="J244" s="39">
        <f t="shared" si="24"/>
        <v>0</v>
      </c>
      <c r="K244" s="394">
        <f t="shared" si="24"/>
        <v>1269.4</v>
      </c>
    </row>
    <row r="245" spans="1:11" s="4" customFormat="1" ht="27.75" customHeight="1">
      <c r="A245" s="152" t="s">
        <v>116</v>
      </c>
      <c r="B245" s="48" t="s">
        <v>416</v>
      </c>
      <c r="C245" s="35" t="s">
        <v>213</v>
      </c>
      <c r="D245" s="35" t="s">
        <v>211</v>
      </c>
      <c r="E245" s="127" t="s">
        <v>300</v>
      </c>
      <c r="F245" s="50" t="s">
        <v>86</v>
      </c>
      <c r="G245" s="39">
        <f>G246</f>
        <v>1282.2</v>
      </c>
      <c r="H245" s="39">
        <f t="shared" si="24"/>
        <v>-12.8</v>
      </c>
      <c r="I245" s="394">
        <f t="shared" si="24"/>
        <v>1269.4</v>
      </c>
      <c r="J245" s="39">
        <f t="shared" si="24"/>
        <v>0</v>
      </c>
      <c r="K245" s="394">
        <f t="shared" si="24"/>
        <v>1269.4</v>
      </c>
    </row>
    <row r="246" spans="1:11" ht="27" customHeight="1" hidden="1">
      <c r="A246" s="94" t="s">
        <v>345</v>
      </c>
      <c r="B246" s="48" t="s">
        <v>416</v>
      </c>
      <c r="C246" s="35" t="s">
        <v>213</v>
      </c>
      <c r="D246" s="35" t="s">
        <v>211</v>
      </c>
      <c r="E246" s="143" t="s">
        <v>300</v>
      </c>
      <c r="F246" s="101" t="s">
        <v>226</v>
      </c>
      <c r="G246" s="40">
        <v>1282.2</v>
      </c>
      <c r="H246" s="40">
        <v>-12.8</v>
      </c>
      <c r="I246" s="424">
        <f>G246+H246</f>
        <v>1269.4</v>
      </c>
      <c r="J246" s="40"/>
      <c r="K246" s="424">
        <f>I246+J246</f>
        <v>1269.4</v>
      </c>
    </row>
    <row r="247" spans="1:11" s="4" customFormat="1" ht="27" customHeight="1">
      <c r="A247" s="179" t="s">
        <v>566</v>
      </c>
      <c r="B247" s="48" t="s">
        <v>416</v>
      </c>
      <c r="C247" s="35" t="s">
        <v>213</v>
      </c>
      <c r="D247" s="35" t="s">
        <v>211</v>
      </c>
      <c r="E247" s="127" t="s">
        <v>300</v>
      </c>
      <c r="F247" s="26"/>
      <c r="G247" s="39">
        <f>G248</f>
        <v>0</v>
      </c>
      <c r="H247" s="39">
        <f aca="true" t="shared" si="25" ref="H247:K249">H248</f>
        <v>12.8</v>
      </c>
      <c r="I247" s="394">
        <f t="shared" si="25"/>
        <v>12.8</v>
      </c>
      <c r="J247" s="39">
        <f t="shared" si="25"/>
        <v>0</v>
      </c>
      <c r="K247" s="394">
        <f t="shared" si="25"/>
        <v>12.8</v>
      </c>
    </row>
    <row r="248" spans="1:11" s="4" customFormat="1" ht="27" customHeight="1">
      <c r="A248" s="34" t="s">
        <v>114</v>
      </c>
      <c r="B248" s="48" t="s">
        <v>416</v>
      </c>
      <c r="C248" s="35" t="s">
        <v>213</v>
      </c>
      <c r="D248" s="35" t="s">
        <v>211</v>
      </c>
      <c r="E248" s="127" t="s">
        <v>300</v>
      </c>
      <c r="F248" s="50" t="s">
        <v>115</v>
      </c>
      <c r="G248" s="39">
        <f>G249</f>
        <v>0</v>
      </c>
      <c r="H248" s="39">
        <f t="shared" si="25"/>
        <v>12.8</v>
      </c>
      <c r="I248" s="394">
        <f t="shared" si="25"/>
        <v>12.8</v>
      </c>
      <c r="J248" s="39">
        <f t="shared" si="25"/>
        <v>0</v>
      </c>
      <c r="K248" s="394">
        <f t="shared" si="25"/>
        <v>12.8</v>
      </c>
    </row>
    <row r="249" spans="1:11" s="4" customFormat="1" ht="27" customHeight="1">
      <c r="A249" s="152" t="s">
        <v>116</v>
      </c>
      <c r="B249" s="48" t="s">
        <v>416</v>
      </c>
      <c r="C249" s="35" t="s">
        <v>213</v>
      </c>
      <c r="D249" s="35" t="s">
        <v>211</v>
      </c>
      <c r="E249" s="127" t="s">
        <v>300</v>
      </c>
      <c r="F249" s="50" t="s">
        <v>86</v>
      </c>
      <c r="G249" s="39">
        <f>G250</f>
        <v>0</v>
      </c>
      <c r="H249" s="39">
        <f t="shared" si="25"/>
        <v>12.8</v>
      </c>
      <c r="I249" s="394">
        <f t="shared" si="25"/>
        <v>12.8</v>
      </c>
      <c r="J249" s="39">
        <f t="shared" si="25"/>
        <v>0</v>
      </c>
      <c r="K249" s="394">
        <f t="shared" si="25"/>
        <v>12.8</v>
      </c>
    </row>
    <row r="250" spans="1:11" s="4" customFormat="1" ht="27" customHeight="1" hidden="1">
      <c r="A250" s="94" t="s">
        <v>345</v>
      </c>
      <c r="B250" s="48" t="s">
        <v>416</v>
      </c>
      <c r="C250" s="35" t="s">
        <v>213</v>
      </c>
      <c r="D250" s="35" t="s">
        <v>211</v>
      </c>
      <c r="E250" s="127" t="s">
        <v>300</v>
      </c>
      <c r="F250" s="101" t="s">
        <v>226</v>
      </c>
      <c r="G250" s="39">
        <v>0</v>
      </c>
      <c r="H250" s="39">
        <v>12.8</v>
      </c>
      <c r="I250" s="394">
        <f>G250+H250</f>
        <v>12.8</v>
      </c>
      <c r="J250" s="39"/>
      <c r="K250" s="394">
        <f>I250+J250</f>
        <v>12.8</v>
      </c>
    </row>
    <row r="251" spans="1:11" s="18" customFormat="1" ht="24" customHeight="1">
      <c r="A251" s="179" t="s">
        <v>314</v>
      </c>
      <c r="B251" s="48" t="s">
        <v>416</v>
      </c>
      <c r="C251" s="25" t="s">
        <v>213</v>
      </c>
      <c r="D251" s="25" t="s">
        <v>211</v>
      </c>
      <c r="E251" s="127" t="s">
        <v>300</v>
      </c>
      <c r="F251" s="50"/>
      <c r="G251" s="144">
        <f>G252</f>
        <v>0</v>
      </c>
      <c r="H251" s="144">
        <f aca="true" t="shared" si="26" ref="H251:K253">H252</f>
        <v>1.3</v>
      </c>
      <c r="I251" s="397">
        <f t="shared" si="26"/>
        <v>1.3</v>
      </c>
      <c r="J251" s="144">
        <f t="shared" si="26"/>
        <v>1</v>
      </c>
      <c r="K251" s="397">
        <f t="shared" si="26"/>
        <v>2.3</v>
      </c>
    </row>
    <row r="252" spans="1:11" s="4" customFormat="1" ht="27.75" customHeight="1">
      <c r="A252" s="34" t="s">
        <v>114</v>
      </c>
      <c r="B252" s="48" t="s">
        <v>416</v>
      </c>
      <c r="C252" s="25" t="s">
        <v>213</v>
      </c>
      <c r="D252" s="25" t="s">
        <v>211</v>
      </c>
      <c r="E252" s="127" t="s">
        <v>300</v>
      </c>
      <c r="F252" s="50" t="s">
        <v>115</v>
      </c>
      <c r="G252" s="39">
        <f>G253</f>
        <v>0</v>
      </c>
      <c r="H252" s="39">
        <f t="shared" si="26"/>
        <v>1.3</v>
      </c>
      <c r="I252" s="394">
        <f t="shared" si="26"/>
        <v>1.3</v>
      </c>
      <c r="J252" s="39">
        <f t="shared" si="26"/>
        <v>1</v>
      </c>
      <c r="K252" s="394">
        <f t="shared" si="26"/>
        <v>2.3</v>
      </c>
    </row>
    <row r="253" spans="1:11" s="4" customFormat="1" ht="27.75" customHeight="1">
      <c r="A253" s="152" t="s">
        <v>116</v>
      </c>
      <c r="B253" s="48" t="s">
        <v>416</v>
      </c>
      <c r="C253" s="25" t="s">
        <v>213</v>
      </c>
      <c r="D253" s="25" t="s">
        <v>211</v>
      </c>
      <c r="E253" s="127" t="s">
        <v>300</v>
      </c>
      <c r="F253" s="50" t="s">
        <v>86</v>
      </c>
      <c r="G253" s="39">
        <f>G254</f>
        <v>0</v>
      </c>
      <c r="H253" s="39">
        <f t="shared" si="26"/>
        <v>1.3</v>
      </c>
      <c r="I253" s="394">
        <f t="shared" si="26"/>
        <v>1.3</v>
      </c>
      <c r="J253" s="39">
        <f t="shared" si="26"/>
        <v>1</v>
      </c>
      <c r="K253" s="394">
        <f t="shared" si="26"/>
        <v>2.3</v>
      </c>
    </row>
    <row r="254" spans="1:11" ht="27" customHeight="1" hidden="1">
      <c r="A254" s="94" t="s">
        <v>345</v>
      </c>
      <c r="B254" s="82" t="s">
        <v>416</v>
      </c>
      <c r="C254" s="93" t="s">
        <v>213</v>
      </c>
      <c r="D254" s="93" t="s">
        <v>211</v>
      </c>
      <c r="E254" s="127" t="s">
        <v>300</v>
      </c>
      <c r="F254" s="101" t="s">
        <v>226</v>
      </c>
      <c r="G254" s="40"/>
      <c r="H254" s="40">
        <v>1.3</v>
      </c>
      <c r="I254" s="424">
        <f>G254+H254</f>
        <v>1.3</v>
      </c>
      <c r="J254" s="40">
        <v>1</v>
      </c>
      <c r="K254" s="424">
        <f>I254+J254</f>
        <v>2.3</v>
      </c>
    </row>
    <row r="255" spans="1:11" s="18" customFormat="1" ht="31.5" customHeight="1" hidden="1">
      <c r="A255" s="91"/>
      <c r="B255" s="77"/>
      <c r="C255" s="68"/>
      <c r="D255" s="68"/>
      <c r="E255" s="117"/>
      <c r="F255" s="109"/>
      <c r="G255" s="153"/>
      <c r="H255" s="153"/>
      <c r="I255" s="396"/>
      <c r="J255" s="153"/>
      <c r="K255" s="396"/>
    </row>
    <row r="256" spans="1:11" s="18" customFormat="1" ht="23.25" customHeight="1" hidden="1">
      <c r="A256" s="56"/>
      <c r="B256" s="54"/>
      <c r="C256" s="55"/>
      <c r="D256" s="55"/>
      <c r="E256" s="72"/>
      <c r="F256" s="87"/>
      <c r="G256" s="144"/>
      <c r="H256" s="144"/>
      <c r="I256" s="397"/>
      <c r="J256" s="144"/>
      <c r="K256" s="397"/>
    </row>
    <row r="257" spans="1:11" s="4" customFormat="1" ht="27.75" customHeight="1" hidden="1">
      <c r="A257" s="34"/>
      <c r="B257" s="48"/>
      <c r="C257" s="25"/>
      <c r="D257" s="25"/>
      <c r="E257" s="60"/>
      <c r="F257" s="50"/>
      <c r="G257" s="39"/>
      <c r="H257" s="39"/>
      <c r="I257" s="394"/>
      <c r="J257" s="39"/>
      <c r="K257" s="394"/>
    </row>
    <row r="258" spans="1:11" s="4" customFormat="1" ht="27.75" customHeight="1" hidden="1">
      <c r="A258" s="152"/>
      <c r="B258" s="48"/>
      <c r="C258" s="25"/>
      <c r="D258" s="25"/>
      <c r="E258" s="60"/>
      <c r="F258" s="50"/>
      <c r="G258" s="39"/>
      <c r="H258" s="39"/>
      <c r="I258" s="394"/>
      <c r="J258" s="39"/>
      <c r="K258" s="394"/>
    </row>
    <row r="259" spans="1:11" ht="27" customHeight="1" hidden="1">
      <c r="A259" s="94"/>
      <c r="B259" s="82"/>
      <c r="C259" s="93"/>
      <c r="D259" s="93"/>
      <c r="E259" s="84"/>
      <c r="F259" s="101"/>
      <c r="G259" s="40"/>
      <c r="H259" s="40"/>
      <c r="I259" s="424"/>
      <c r="J259" s="40"/>
      <c r="K259" s="424"/>
    </row>
    <row r="260" spans="1:11" s="4" customFormat="1" ht="27" customHeight="1" hidden="1">
      <c r="A260" s="34"/>
      <c r="B260" s="48"/>
      <c r="C260" s="25"/>
      <c r="D260" s="25"/>
      <c r="E260" s="60"/>
      <c r="F260" s="26"/>
      <c r="G260" s="39"/>
      <c r="H260" s="39"/>
      <c r="I260" s="394"/>
      <c r="J260" s="39"/>
      <c r="K260" s="394"/>
    </row>
    <row r="261" spans="1:11" s="4" customFormat="1" ht="27" customHeight="1" hidden="1">
      <c r="A261" s="152"/>
      <c r="B261" s="48"/>
      <c r="C261" s="25"/>
      <c r="D261" s="25"/>
      <c r="E261" s="60"/>
      <c r="F261" s="26"/>
      <c r="G261" s="39"/>
      <c r="H261" s="39"/>
      <c r="I261" s="394"/>
      <c r="J261" s="39"/>
      <c r="K261" s="394"/>
    </row>
    <row r="262" spans="1:11" s="4" customFormat="1" ht="27" customHeight="1" hidden="1">
      <c r="A262" s="94"/>
      <c r="B262" s="82"/>
      <c r="C262" s="93"/>
      <c r="D262" s="93"/>
      <c r="E262" s="84"/>
      <c r="F262" s="101"/>
      <c r="G262" s="39"/>
      <c r="H262" s="39"/>
      <c r="I262" s="394"/>
      <c r="J262" s="39"/>
      <c r="K262" s="394"/>
    </row>
    <row r="263" spans="1:11" s="151" customFormat="1" ht="15" customHeight="1">
      <c r="A263" s="166" t="s">
        <v>238</v>
      </c>
      <c r="B263" s="47" t="s">
        <v>416</v>
      </c>
      <c r="C263" s="32" t="s">
        <v>214</v>
      </c>
      <c r="D263" s="32"/>
      <c r="E263" s="60"/>
      <c r="F263" s="171"/>
      <c r="G263" s="172">
        <f>G264</f>
        <v>7000.42</v>
      </c>
      <c r="H263" s="172">
        <f>H264</f>
        <v>346.80000000000007</v>
      </c>
      <c r="I263" s="423">
        <f>I264</f>
        <v>7347.22</v>
      </c>
      <c r="J263" s="172">
        <f>J264</f>
        <v>-428.67033000000004</v>
      </c>
      <c r="K263" s="423">
        <f>K264</f>
        <v>6918.549669999999</v>
      </c>
    </row>
    <row r="264" spans="1:11" s="17" customFormat="1" ht="15" customHeight="1">
      <c r="A264" s="22" t="s">
        <v>239</v>
      </c>
      <c r="B264" s="47" t="s">
        <v>416</v>
      </c>
      <c r="C264" s="43" t="s">
        <v>214</v>
      </c>
      <c r="D264" s="43" t="s">
        <v>208</v>
      </c>
      <c r="E264" s="85"/>
      <c r="F264" s="99"/>
      <c r="G264" s="45">
        <f>G265+G304</f>
        <v>7000.42</v>
      </c>
      <c r="H264" s="45">
        <f>H265+H304</f>
        <v>346.80000000000007</v>
      </c>
      <c r="I264" s="443">
        <f>I265+I304</f>
        <v>7347.22</v>
      </c>
      <c r="J264" s="45">
        <f>J265+J304</f>
        <v>-428.67033000000004</v>
      </c>
      <c r="K264" s="443">
        <f>K265+K304</f>
        <v>6918.549669999999</v>
      </c>
    </row>
    <row r="265" spans="1:11" s="5" customFormat="1" ht="26.25" customHeight="1">
      <c r="A265" s="91" t="s">
        <v>572</v>
      </c>
      <c r="B265" s="77" t="s">
        <v>416</v>
      </c>
      <c r="C265" s="68" t="s">
        <v>214</v>
      </c>
      <c r="D265" s="68" t="s">
        <v>208</v>
      </c>
      <c r="E265" s="78" t="s">
        <v>97</v>
      </c>
      <c r="F265" s="102"/>
      <c r="G265" s="105">
        <f>G266+G285+G298</f>
        <v>7000.42</v>
      </c>
      <c r="H265" s="105">
        <f>H266+H285+H298</f>
        <v>346.80000000000007</v>
      </c>
      <c r="I265" s="444">
        <f>I266+I285+I298</f>
        <v>7347.22</v>
      </c>
      <c r="J265" s="105">
        <f>J266+J285+J298</f>
        <v>-428.67033000000004</v>
      </c>
      <c r="K265" s="444">
        <f>K266+K285+K298</f>
        <v>6918.549669999999</v>
      </c>
    </row>
    <row r="266" spans="1:11" s="5" customFormat="1" ht="19.5" customHeight="1">
      <c r="A266" s="275" t="s">
        <v>301</v>
      </c>
      <c r="B266" s="54" t="s">
        <v>416</v>
      </c>
      <c r="C266" s="55" t="s">
        <v>214</v>
      </c>
      <c r="D266" s="55" t="s">
        <v>208</v>
      </c>
      <c r="E266" s="57" t="s">
        <v>302</v>
      </c>
      <c r="F266" s="59"/>
      <c r="G266" s="58">
        <f>G268+G274</f>
        <v>4369.82</v>
      </c>
      <c r="H266" s="58">
        <f>H268+H274</f>
        <v>279.20000000000005</v>
      </c>
      <c r="I266" s="427">
        <f>I268+I274</f>
        <v>4649.0199999999995</v>
      </c>
      <c r="J266" s="58">
        <f>J268+J274</f>
        <v>-413.67033000000004</v>
      </c>
      <c r="K266" s="427">
        <f>K268+K274</f>
        <v>4235.34967</v>
      </c>
    </row>
    <row r="267" spans="1:11" ht="19.5" customHeight="1">
      <c r="A267" s="34"/>
      <c r="B267" s="48"/>
      <c r="C267" s="25"/>
      <c r="D267" s="25"/>
      <c r="E267" s="60"/>
      <c r="F267" s="26"/>
      <c r="G267" s="39"/>
      <c r="H267" s="39"/>
      <c r="I267" s="394"/>
      <c r="J267" s="39"/>
      <c r="K267" s="394"/>
    </row>
    <row r="268" spans="1:11" s="18" customFormat="1" ht="16.5" customHeight="1">
      <c r="A268" s="56" t="s">
        <v>379</v>
      </c>
      <c r="B268" s="48" t="s">
        <v>416</v>
      </c>
      <c r="C268" s="55" t="s">
        <v>214</v>
      </c>
      <c r="D268" s="55" t="s">
        <v>208</v>
      </c>
      <c r="E268" s="72" t="s">
        <v>303</v>
      </c>
      <c r="F268" s="87"/>
      <c r="G268" s="144">
        <f aca="true" t="shared" si="27" ref="G268:K269">G269</f>
        <v>2874.3999999999996</v>
      </c>
      <c r="H268" s="144">
        <f t="shared" si="27"/>
        <v>0</v>
      </c>
      <c r="I268" s="397">
        <f t="shared" si="27"/>
        <v>2874.3999999999996</v>
      </c>
      <c r="J268" s="144">
        <f t="shared" si="27"/>
        <v>0</v>
      </c>
      <c r="K268" s="397">
        <f t="shared" si="27"/>
        <v>2874.3999999999996</v>
      </c>
    </row>
    <row r="269" spans="1:11" s="4" customFormat="1" ht="42" customHeight="1">
      <c r="A269" s="80" t="s">
        <v>110</v>
      </c>
      <c r="B269" s="48" t="s">
        <v>416</v>
      </c>
      <c r="C269" s="35" t="s">
        <v>214</v>
      </c>
      <c r="D269" s="35" t="s">
        <v>208</v>
      </c>
      <c r="E269" s="127" t="s">
        <v>303</v>
      </c>
      <c r="F269" s="26" t="s">
        <v>417</v>
      </c>
      <c r="G269" s="39">
        <f t="shared" si="27"/>
        <v>2874.3999999999996</v>
      </c>
      <c r="H269" s="39">
        <f t="shared" si="27"/>
        <v>0</v>
      </c>
      <c r="I269" s="394">
        <f t="shared" si="27"/>
        <v>2874.3999999999996</v>
      </c>
      <c r="J269" s="39">
        <f t="shared" si="27"/>
        <v>0</v>
      </c>
      <c r="K269" s="394">
        <f t="shared" si="27"/>
        <v>2874.3999999999996</v>
      </c>
    </row>
    <row r="270" spans="1:11" s="4" customFormat="1" ht="16.5" customHeight="1">
      <c r="A270" s="27" t="s">
        <v>156</v>
      </c>
      <c r="B270" s="48" t="s">
        <v>416</v>
      </c>
      <c r="C270" s="25" t="s">
        <v>214</v>
      </c>
      <c r="D270" s="25" t="s">
        <v>208</v>
      </c>
      <c r="E270" s="127" t="s">
        <v>303</v>
      </c>
      <c r="F270" s="50" t="s">
        <v>265</v>
      </c>
      <c r="G270" s="39">
        <f>G271+G272+G273</f>
        <v>2874.3999999999996</v>
      </c>
      <c r="H270" s="39">
        <f>H271+H272+H273</f>
        <v>0</v>
      </c>
      <c r="I270" s="394">
        <f>I271+I272+I273</f>
        <v>2874.3999999999996</v>
      </c>
      <c r="J270" s="39">
        <f>J271+J272+J273</f>
        <v>0</v>
      </c>
      <c r="K270" s="394">
        <f>K271+K272+K273</f>
        <v>2874.3999999999996</v>
      </c>
    </row>
    <row r="271" spans="1:11" ht="15.75" hidden="1">
      <c r="A271" s="94" t="s">
        <v>137</v>
      </c>
      <c r="B271" s="82" t="s">
        <v>416</v>
      </c>
      <c r="C271" s="93" t="s">
        <v>214</v>
      </c>
      <c r="D271" s="93" t="s">
        <v>208</v>
      </c>
      <c r="E271" s="143" t="s">
        <v>303</v>
      </c>
      <c r="F271" s="93" t="s">
        <v>240</v>
      </c>
      <c r="G271" s="40">
        <v>2207.6</v>
      </c>
      <c r="H271" s="40"/>
      <c r="I271" s="424">
        <f>G271+H271</f>
        <v>2207.6</v>
      </c>
      <c r="J271" s="40"/>
      <c r="K271" s="424">
        <f>I271+J271</f>
        <v>2207.6</v>
      </c>
    </row>
    <row r="272" spans="1:11" ht="28.5" customHeight="1" hidden="1">
      <c r="A272" s="94" t="s">
        <v>138</v>
      </c>
      <c r="B272" s="82" t="s">
        <v>416</v>
      </c>
      <c r="C272" s="93" t="s">
        <v>214</v>
      </c>
      <c r="D272" s="93" t="s">
        <v>208</v>
      </c>
      <c r="E272" s="143" t="s">
        <v>303</v>
      </c>
      <c r="F272" s="93" t="s">
        <v>241</v>
      </c>
      <c r="G272" s="40"/>
      <c r="H272" s="40"/>
      <c r="I272" s="424">
        <f>G272+H272</f>
        <v>0</v>
      </c>
      <c r="J272" s="40"/>
      <c r="K272" s="424">
        <f>I272+J272</f>
        <v>0</v>
      </c>
    </row>
    <row r="273" spans="1:11" ht="28.5" customHeight="1" hidden="1">
      <c r="A273" s="94" t="s">
        <v>139</v>
      </c>
      <c r="B273" s="82" t="s">
        <v>416</v>
      </c>
      <c r="C273" s="93" t="s">
        <v>214</v>
      </c>
      <c r="D273" s="93" t="s">
        <v>208</v>
      </c>
      <c r="E273" s="143" t="s">
        <v>303</v>
      </c>
      <c r="F273" s="93" t="s">
        <v>78</v>
      </c>
      <c r="G273" s="40">
        <v>666.8</v>
      </c>
      <c r="H273" s="40"/>
      <c r="I273" s="424">
        <f>G273+H273</f>
        <v>666.8</v>
      </c>
      <c r="J273" s="40"/>
      <c r="K273" s="424">
        <f>I273+J273</f>
        <v>666.8</v>
      </c>
    </row>
    <row r="274" spans="1:11" s="4" customFormat="1" ht="25.5">
      <c r="A274" s="27" t="s">
        <v>380</v>
      </c>
      <c r="B274" s="48" t="s">
        <v>416</v>
      </c>
      <c r="C274" s="25" t="s">
        <v>214</v>
      </c>
      <c r="D274" s="25" t="s">
        <v>208</v>
      </c>
      <c r="E274" s="60" t="s">
        <v>304</v>
      </c>
      <c r="F274" s="25"/>
      <c r="G274" s="39">
        <f>G275+G280</f>
        <v>1495.42</v>
      </c>
      <c r="H274" s="39">
        <f>H275+H280</f>
        <v>279.20000000000005</v>
      </c>
      <c r="I274" s="394">
        <f>I275+I280</f>
        <v>1774.6200000000001</v>
      </c>
      <c r="J274" s="39">
        <f>J275+J280</f>
        <v>-413.67033000000004</v>
      </c>
      <c r="K274" s="394">
        <f>K275+K280</f>
        <v>1360.94967</v>
      </c>
    </row>
    <row r="275" spans="1:11" s="4" customFormat="1" ht="29.25" customHeight="1">
      <c r="A275" s="34" t="s">
        <v>114</v>
      </c>
      <c r="B275" s="48" t="s">
        <v>416</v>
      </c>
      <c r="C275" s="25" t="s">
        <v>214</v>
      </c>
      <c r="D275" s="25" t="s">
        <v>208</v>
      </c>
      <c r="E275" s="60" t="s">
        <v>304</v>
      </c>
      <c r="F275" s="25" t="s">
        <v>115</v>
      </c>
      <c r="G275" s="39">
        <f>G276</f>
        <v>1495.42</v>
      </c>
      <c r="H275" s="39">
        <f>H276</f>
        <v>279.20000000000005</v>
      </c>
      <c r="I275" s="394">
        <f>I276</f>
        <v>1774.6200000000001</v>
      </c>
      <c r="J275" s="39">
        <f>J276</f>
        <v>-432.67033000000004</v>
      </c>
      <c r="K275" s="394">
        <f>K276</f>
        <v>1341.94967</v>
      </c>
    </row>
    <row r="276" spans="1:11" s="4" customFormat="1" ht="29.25" customHeight="1">
      <c r="A276" s="152" t="s">
        <v>116</v>
      </c>
      <c r="B276" s="48" t="s">
        <v>416</v>
      </c>
      <c r="C276" s="25" t="s">
        <v>214</v>
      </c>
      <c r="D276" s="25" t="s">
        <v>208</v>
      </c>
      <c r="E276" s="60" t="s">
        <v>304</v>
      </c>
      <c r="F276" s="25" t="s">
        <v>86</v>
      </c>
      <c r="G276" s="39">
        <f>G277+G278+G279</f>
        <v>1495.42</v>
      </c>
      <c r="H276" s="39">
        <f>H277+H278+H279</f>
        <v>279.20000000000005</v>
      </c>
      <c r="I276" s="394">
        <f>I277+I278+I279</f>
        <v>1774.6200000000001</v>
      </c>
      <c r="J276" s="39">
        <f>J277+J278+J279</f>
        <v>-432.67033000000004</v>
      </c>
      <c r="K276" s="394">
        <f>K277+K278+K279</f>
        <v>1341.94967</v>
      </c>
    </row>
    <row r="277" spans="1:11" ht="25.5" hidden="1">
      <c r="A277" s="94" t="s">
        <v>224</v>
      </c>
      <c r="B277" s="82" t="s">
        <v>416</v>
      </c>
      <c r="C277" s="93" t="s">
        <v>214</v>
      </c>
      <c r="D277" s="93" t="s">
        <v>208</v>
      </c>
      <c r="E277" s="147" t="s">
        <v>304</v>
      </c>
      <c r="F277" s="93" t="s">
        <v>225</v>
      </c>
      <c r="G277" s="64"/>
      <c r="H277" s="64">
        <v>75.4</v>
      </c>
      <c r="I277" s="424">
        <f>G277+H277</f>
        <v>75.4</v>
      </c>
      <c r="J277" s="64">
        <v>2</v>
      </c>
      <c r="K277" s="424">
        <f>I277+J277</f>
        <v>77.4</v>
      </c>
    </row>
    <row r="278" spans="1:11" ht="27" customHeight="1" hidden="1">
      <c r="A278" s="94" t="s">
        <v>345</v>
      </c>
      <c r="B278" s="82" t="s">
        <v>416</v>
      </c>
      <c r="C278" s="93" t="s">
        <v>214</v>
      </c>
      <c r="D278" s="93" t="s">
        <v>208</v>
      </c>
      <c r="E278" s="147" t="s">
        <v>304</v>
      </c>
      <c r="F278" s="93" t="s">
        <v>226</v>
      </c>
      <c r="G278" s="64">
        <f>1523.7-28.28</f>
        <v>1495.42</v>
      </c>
      <c r="H278" s="64">
        <v>-959.6</v>
      </c>
      <c r="I278" s="424">
        <f>G278+H278</f>
        <v>535.82</v>
      </c>
      <c r="J278" s="64">
        <v>-145</v>
      </c>
      <c r="K278" s="424">
        <f>I278+J278</f>
        <v>390.82000000000005</v>
      </c>
    </row>
    <row r="279" spans="1:11" ht="27" customHeight="1" hidden="1">
      <c r="A279" s="94" t="s">
        <v>592</v>
      </c>
      <c r="B279" s="82" t="s">
        <v>416</v>
      </c>
      <c r="C279" s="93" t="s">
        <v>214</v>
      </c>
      <c r="D279" s="93" t="s">
        <v>208</v>
      </c>
      <c r="E279" s="147" t="s">
        <v>304</v>
      </c>
      <c r="F279" s="93" t="s">
        <v>593</v>
      </c>
      <c r="G279" s="64"/>
      <c r="H279" s="64">
        <v>1163.4</v>
      </c>
      <c r="I279" s="424">
        <f>G279+H279</f>
        <v>1163.4</v>
      </c>
      <c r="J279" s="64">
        <f>-289.67-0.00033</f>
        <v>-289.67033000000004</v>
      </c>
      <c r="K279" s="424">
        <f>I279+J279</f>
        <v>873.72967</v>
      </c>
    </row>
    <row r="280" spans="1:11" s="4" customFormat="1" ht="16.5" customHeight="1">
      <c r="A280" s="27" t="s">
        <v>7</v>
      </c>
      <c r="B280" s="48" t="s">
        <v>416</v>
      </c>
      <c r="C280" s="25" t="s">
        <v>214</v>
      </c>
      <c r="D280" s="25" t="s">
        <v>208</v>
      </c>
      <c r="E280" s="60" t="s">
        <v>304</v>
      </c>
      <c r="F280" s="25" t="s">
        <v>117</v>
      </c>
      <c r="G280" s="66">
        <f>G281+G283</f>
        <v>0</v>
      </c>
      <c r="H280" s="66">
        <f>H281+H283</f>
        <v>0</v>
      </c>
      <c r="I280" s="394">
        <f>I281+I283</f>
        <v>0</v>
      </c>
      <c r="J280" s="66">
        <f>J281+J283</f>
        <v>19</v>
      </c>
      <c r="K280" s="394">
        <f>K281+K283</f>
        <v>19</v>
      </c>
    </row>
    <row r="281" spans="1:11" s="4" customFormat="1" ht="16.5" customHeight="1">
      <c r="A281" s="27"/>
      <c r="B281" s="48" t="s">
        <v>416</v>
      </c>
      <c r="C281" s="25" t="s">
        <v>214</v>
      </c>
      <c r="D281" s="25" t="s">
        <v>208</v>
      </c>
      <c r="E281" s="60" t="s">
        <v>304</v>
      </c>
      <c r="F281" s="25" t="s">
        <v>119</v>
      </c>
      <c r="G281" s="66">
        <f>G282</f>
        <v>0</v>
      </c>
      <c r="H281" s="66">
        <f>H282</f>
        <v>0</v>
      </c>
      <c r="I281" s="394">
        <f>I282</f>
        <v>0</v>
      </c>
      <c r="J281" s="66">
        <f>J282</f>
        <v>9</v>
      </c>
      <c r="K281" s="394">
        <f>K282</f>
        <v>9</v>
      </c>
    </row>
    <row r="282" spans="1:11" ht="16.5" customHeight="1" hidden="1">
      <c r="A282" s="195"/>
      <c r="B282" s="82" t="s">
        <v>416</v>
      </c>
      <c r="C282" s="93" t="s">
        <v>214</v>
      </c>
      <c r="D282" s="93" t="s">
        <v>208</v>
      </c>
      <c r="E282" s="147" t="s">
        <v>304</v>
      </c>
      <c r="F282" s="93" t="s">
        <v>159</v>
      </c>
      <c r="G282" s="64"/>
      <c r="H282" s="64"/>
      <c r="I282" s="424"/>
      <c r="J282" s="64">
        <v>9</v>
      </c>
      <c r="K282" s="424">
        <f>I282+J282</f>
        <v>9</v>
      </c>
    </row>
    <row r="283" spans="1:11" s="4" customFormat="1" ht="18" customHeight="1">
      <c r="A283" s="27" t="s">
        <v>90</v>
      </c>
      <c r="B283" s="48" t="s">
        <v>416</v>
      </c>
      <c r="C283" s="25" t="s">
        <v>214</v>
      </c>
      <c r="D283" s="25" t="s">
        <v>208</v>
      </c>
      <c r="E283" s="60" t="s">
        <v>304</v>
      </c>
      <c r="F283" s="25" t="s">
        <v>89</v>
      </c>
      <c r="G283" s="39">
        <f>G284</f>
        <v>0</v>
      </c>
      <c r="H283" s="39">
        <f>H284</f>
        <v>0</v>
      </c>
      <c r="I283" s="394">
        <f>I284</f>
        <v>0</v>
      </c>
      <c r="J283" s="39">
        <f>J284</f>
        <v>10</v>
      </c>
      <c r="K283" s="394">
        <f>K284</f>
        <v>10</v>
      </c>
    </row>
    <row r="284" spans="1:11" ht="17.25" customHeight="1" hidden="1">
      <c r="A284" s="94" t="s">
        <v>227</v>
      </c>
      <c r="B284" s="82" t="s">
        <v>416</v>
      </c>
      <c r="C284" s="93" t="s">
        <v>214</v>
      </c>
      <c r="D284" s="93" t="s">
        <v>208</v>
      </c>
      <c r="E284" s="147" t="s">
        <v>304</v>
      </c>
      <c r="F284" s="93" t="s">
        <v>91</v>
      </c>
      <c r="G284" s="40"/>
      <c r="H284" s="40"/>
      <c r="I284" s="424"/>
      <c r="J284" s="40">
        <v>10</v>
      </c>
      <c r="K284" s="424">
        <f>I284+J284</f>
        <v>10</v>
      </c>
    </row>
    <row r="285" spans="1:11" s="18" customFormat="1" ht="41.25" customHeight="1">
      <c r="A285" s="56" t="s">
        <v>381</v>
      </c>
      <c r="B285" s="54" t="s">
        <v>416</v>
      </c>
      <c r="C285" s="55" t="s">
        <v>214</v>
      </c>
      <c r="D285" s="55" t="s">
        <v>208</v>
      </c>
      <c r="E285" s="72" t="s">
        <v>305</v>
      </c>
      <c r="F285" s="87"/>
      <c r="G285" s="144">
        <f>G286+G292</f>
        <v>1315.3000000000002</v>
      </c>
      <c r="H285" s="144">
        <f>H286+H292</f>
        <v>67.6</v>
      </c>
      <c r="I285" s="397">
        <f>I286+I292</f>
        <v>1382.9</v>
      </c>
      <c r="J285" s="144">
        <f>J286+J292</f>
        <v>-15</v>
      </c>
      <c r="K285" s="397">
        <f>K286+K292</f>
        <v>1367.9</v>
      </c>
    </row>
    <row r="286" spans="1:11" s="18" customFormat="1" ht="15.75">
      <c r="A286" s="34" t="s">
        <v>382</v>
      </c>
      <c r="B286" s="48" t="s">
        <v>416</v>
      </c>
      <c r="C286" s="35" t="s">
        <v>214</v>
      </c>
      <c r="D286" s="35" t="s">
        <v>208</v>
      </c>
      <c r="E286" s="127" t="s">
        <v>306</v>
      </c>
      <c r="F286" s="50"/>
      <c r="G286" s="129">
        <f aca="true" t="shared" si="28" ref="G286:K287">G287</f>
        <v>1315.3000000000002</v>
      </c>
      <c r="H286" s="129">
        <f t="shared" si="28"/>
        <v>0</v>
      </c>
      <c r="I286" s="409">
        <f t="shared" si="28"/>
        <v>1315.3000000000002</v>
      </c>
      <c r="J286" s="129">
        <f t="shared" si="28"/>
        <v>0</v>
      </c>
      <c r="K286" s="409">
        <f t="shared" si="28"/>
        <v>1315.3000000000002</v>
      </c>
    </row>
    <row r="287" spans="1:11" s="18" customFormat="1" ht="43.5" customHeight="1">
      <c r="A287" s="162" t="s">
        <v>110</v>
      </c>
      <c r="B287" s="54" t="s">
        <v>416</v>
      </c>
      <c r="C287" s="55" t="s">
        <v>214</v>
      </c>
      <c r="D287" s="55" t="s">
        <v>208</v>
      </c>
      <c r="E287" s="72" t="s">
        <v>306</v>
      </c>
      <c r="F287" s="87" t="s">
        <v>417</v>
      </c>
      <c r="G287" s="144">
        <f t="shared" si="28"/>
        <v>1315.3000000000002</v>
      </c>
      <c r="H287" s="144">
        <f t="shared" si="28"/>
        <v>0</v>
      </c>
      <c r="I287" s="397">
        <f t="shared" si="28"/>
        <v>1315.3000000000002</v>
      </c>
      <c r="J287" s="144">
        <f t="shared" si="28"/>
        <v>0</v>
      </c>
      <c r="K287" s="397">
        <f t="shared" si="28"/>
        <v>1315.3000000000002</v>
      </c>
    </row>
    <row r="288" spans="1:11" s="4" customFormat="1" ht="17.25" customHeight="1">
      <c r="A288" s="27" t="s">
        <v>156</v>
      </c>
      <c r="B288" s="48" t="s">
        <v>416</v>
      </c>
      <c r="C288" s="25" t="s">
        <v>214</v>
      </c>
      <c r="D288" s="25" t="s">
        <v>208</v>
      </c>
      <c r="E288" s="127" t="s">
        <v>306</v>
      </c>
      <c r="F288" s="50" t="s">
        <v>265</v>
      </c>
      <c r="G288" s="39">
        <f>G289+G290+G291</f>
        <v>1315.3000000000002</v>
      </c>
      <c r="H288" s="39">
        <f>H289+H290+H291</f>
        <v>0</v>
      </c>
      <c r="I288" s="394">
        <f>I289+I290+I291</f>
        <v>1315.3000000000002</v>
      </c>
      <c r="J288" s="39">
        <f>J289+J290+J291</f>
        <v>0</v>
      </c>
      <c r="K288" s="394">
        <f>K289+K290+K291</f>
        <v>1315.3000000000002</v>
      </c>
    </row>
    <row r="289" spans="1:11" ht="15.75" hidden="1">
      <c r="A289" s="94" t="s">
        <v>137</v>
      </c>
      <c r="B289" s="82" t="s">
        <v>416</v>
      </c>
      <c r="C289" s="93" t="s">
        <v>214</v>
      </c>
      <c r="D289" s="93" t="s">
        <v>208</v>
      </c>
      <c r="E289" s="143" t="s">
        <v>306</v>
      </c>
      <c r="F289" s="93" t="s">
        <v>240</v>
      </c>
      <c r="G289" s="40">
        <v>1010.2</v>
      </c>
      <c r="H289" s="40"/>
      <c r="I289" s="424">
        <f>G289+H289</f>
        <v>1010.2</v>
      </c>
      <c r="J289" s="40"/>
      <c r="K289" s="424">
        <f>I289+J289</f>
        <v>1010.2</v>
      </c>
    </row>
    <row r="290" spans="1:11" ht="27.75" customHeight="1" hidden="1">
      <c r="A290" s="94" t="s">
        <v>138</v>
      </c>
      <c r="B290" s="82" t="s">
        <v>416</v>
      </c>
      <c r="C290" s="93" t="s">
        <v>214</v>
      </c>
      <c r="D290" s="93" t="s">
        <v>208</v>
      </c>
      <c r="E290" s="143" t="s">
        <v>306</v>
      </c>
      <c r="F290" s="93" t="s">
        <v>241</v>
      </c>
      <c r="G290" s="40"/>
      <c r="H290" s="40"/>
      <c r="I290" s="424">
        <f>G290+H290</f>
        <v>0</v>
      </c>
      <c r="J290" s="40"/>
      <c r="K290" s="424">
        <f>I290+J290</f>
        <v>0</v>
      </c>
    </row>
    <row r="291" spans="1:11" ht="27.75" customHeight="1" hidden="1">
      <c r="A291" s="94" t="s">
        <v>139</v>
      </c>
      <c r="B291" s="82" t="s">
        <v>416</v>
      </c>
      <c r="C291" s="93" t="s">
        <v>214</v>
      </c>
      <c r="D291" s="93" t="s">
        <v>208</v>
      </c>
      <c r="E291" s="143" t="s">
        <v>306</v>
      </c>
      <c r="F291" s="93" t="s">
        <v>78</v>
      </c>
      <c r="G291" s="40">
        <v>305.1</v>
      </c>
      <c r="H291" s="40"/>
      <c r="I291" s="424">
        <f>G291+H291</f>
        <v>305.1</v>
      </c>
      <c r="J291" s="40"/>
      <c r="K291" s="424">
        <f>I291+J291</f>
        <v>305.1</v>
      </c>
    </row>
    <row r="292" spans="1:11" s="4" customFormat="1" ht="25.5">
      <c r="A292" s="27" t="s">
        <v>383</v>
      </c>
      <c r="B292" s="48" t="s">
        <v>416</v>
      </c>
      <c r="C292" s="25" t="s">
        <v>214</v>
      </c>
      <c r="D292" s="25" t="s">
        <v>208</v>
      </c>
      <c r="E292" s="60" t="s">
        <v>307</v>
      </c>
      <c r="F292" s="25"/>
      <c r="G292" s="39">
        <f aca="true" t="shared" si="29" ref="G292:K293">G293</f>
        <v>0</v>
      </c>
      <c r="H292" s="39">
        <f t="shared" si="29"/>
        <v>67.6</v>
      </c>
      <c r="I292" s="394">
        <f t="shared" si="29"/>
        <v>67.6</v>
      </c>
      <c r="J292" s="39">
        <f t="shared" si="29"/>
        <v>-15</v>
      </c>
      <c r="K292" s="394">
        <f t="shared" si="29"/>
        <v>52.6</v>
      </c>
    </row>
    <row r="293" spans="1:11" s="4" customFormat="1" ht="27.75" customHeight="1">
      <c r="A293" s="34" t="s">
        <v>114</v>
      </c>
      <c r="B293" s="48" t="s">
        <v>416</v>
      </c>
      <c r="C293" s="25" t="s">
        <v>214</v>
      </c>
      <c r="D293" s="25" t="s">
        <v>208</v>
      </c>
      <c r="E293" s="60" t="s">
        <v>307</v>
      </c>
      <c r="F293" s="25" t="s">
        <v>115</v>
      </c>
      <c r="G293" s="39">
        <f t="shared" si="29"/>
        <v>0</v>
      </c>
      <c r="H293" s="39">
        <f t="shared" si="29"/>
        <v>67.6</v>
      </c>
      <c r="I293" s="394">
        <f t="shared" si="29"/>
        <v>67.6</v>
      </c>
      <c r="J293" s="39">
        <f t="shared" si="29"/>
        <v>-15</v>
      </c>
      <c r="K293" s="394">
        <f t="shared" si="29"/>
        <v>52.6</v>
      </c>
    </row>
    <row r="294" spans="1:11" s="4" customFormat="1" ht="27.75" customHeight="1">
      <c r="A294" s="152" t="s">
        <v>116</v>
      </c>
      <c r="B294" s="48" t="s">
        <v>416</v>
      </c>
      <c r="C294" s="25" t="s">
        <v>214</v>
      </c>
      <c r="D294" s="25" t="s">
        <v>208</v>
      </c>
      <c r="E294" s="60" t="s">
        <v>307</v>
      </c>
      <c r="F294" s="25" t="s">
        <v>86</v>
      </c>
      <c r="G294" s="39">
        <f>G295+G296+G297</f>
        <v>0</v>
      </c>
      <c r="H294" s="39">
        <f>H295+H296+H297</f>
        <v>67.6</v>
      </c>
      <c r="I294" s="394">
        <f>I295+I296+I297</f>
        <v>67.6</v>
      </c>
      <c r="J294" s="39">
        <f>J295+J296+J297</f>
        <v>-15</v>
      </c>
      <c r="K294" s="394">
        <f>K295+K296+K297</f>
        <v>52.6</v>
      </c>
    </row>
    <row r="295" spans="1:11" ht="25.5" hidden="1">
      <c r="A295" s="94" t="s">
        <v>224</v>
      </c>
      <c r="B295" s="82" t="s">
        <v>416</v>
      </c>
      <c r="C295" s="93" t="s">
        <v>214</v>
      </c>
      <c r="D295" s="93" t="s">
        <v>208</v>
      </c>
      <c r="E295" s="147" t="s">
        <v>307</v>
      </c>
      <c r="F295" s="93" t="s">
        <v>225</v>
      </c>
      <c r="G295" s="40"/>
      <c r="H295" s="40"/>
      <c r="I295" s="424"/>
      <c r="J295" s="40"/>
      <c r="K295" s="424"/>
    </row>
    <row r="296" spans="2:11" ht="26.25" customHeight="1" hidden="1">
      <c r="B296" s="82" t="s">
        <v>416</v>
      </c>
      <c r="C296" s="93" t="s">
        <v>214</v>
      </c>
      <c r="D296" s="93" t="s">
        <v>208</v>
      </c>
      <c r="E296" s="147" t="s">
        <v>307</v>
      </c>
      <c r="F296" s="93" t="s">
        <v>226</v>
      </c>
      <c r="G296" s="40"/>
      <c r="H296" s="40">
        <v>8</v>
      </c>
      <c r="I296" s="424">
        <f>G296+H296</f>
        <v>8</v>
      </c>
      <c r="J296" s="40">
        <v>1</v>
      </c>
      <c r="K296" s="424">
        <f>I296+J296</f>
        <v>9</v>
      </c>
    </row>
    <row r="297" spans="1:11" ht="26.25" customHeight="1" hidden="1">
      <c r="A297" s="94" t="s">
        <v>592</v>
      </c>
      <c r="B297" s="82" t="s">
        <v>416</v>
      </c>
      <c r="C297" s="93" t="s">
        <v>214</v>
      </c>
      <c r="D297" s="93" t="s">
        <v>208</v>
      </c>
      <c r="E297" s="147" t="s">
        <v>307</v>
      </c>
      <c r="F297" s="93" t="s">
        <v>593</v>
      </c>
      <c r="G297" s="40"/>
      <c r="H297" s="40">
        <v>59.6</v>
      </c>
      <c r="I297" s="424">
        <f>G297+H297</f>
        <v>59.6</v>
      </c>
      <c r="J297" s="40">
        <v>-16</v>
      </c>
      <c r="K297" s="424">
        <f>I297+J297</f>
        <v>43.6</v>
      </c>
    </row>
    <row r="298" spans="1:11" s="18" customFormat="1" ht="26.25">
      <c r="A298" s="56" t="s">
        <v>385</v>
      </c>
      <c r="B298" s="54" t="s">
        <v>416</v>
      </c>
      <c r="C298" s="55" t="s">
        <v>214</v>
      </c>
      <c r="D298" s="55" t="s">
        <v>208</v>
      </c>
      <c r="E298" s="72" t="s">
        <v>308</v>
      </c>
      <c r="F298" s="55"/>
      <c r="G298" s="144">
        <f aca="true" t="shared" si="30" ref="G298:K299">G299</f>
        <v>1315.3000000000002</v>
      </c>
      <c r="H298" s="144">
        <f t="shared" si="30"/>
        <v>0</v>
      </c>
      <c r="I298" s="397">
        <f t="shared" si="30"/>
        <v>1315.3000000000002</v>
      </c>
      <c r="J298" s="144">
        <f t="shared" si="30"/>
        <v>0</v>
      </c>
      <c r="K298" s="397">
        <f t="shared" si="30"/>
        <v>1315.3000000000002</v>
      </c>
    </row>
    <row r="299" spans="1:11" s="4" customFormat="1" ht="42" customHeight="1">
      <c r="A299" s="80" t="s">
        <v>110</v>
      </c>
      <c r="B299" s="48" t="s">
        <v>416</v>
      </c>
      <c r="C299" s="25" t="s">
        <v>214</v>
      </c>
      <c r="D299" s="25" t="s">
        <v>208</v>
      </c>
      <c r="E299" s="60" t="s">
        <v>308</v>
      </c>
      <c r="F299" s="25" t="s">
        <v>417</v>
      </c>
      <c r="G299" s="39">
        <f t="shared" si="30"/>
        <v>1315.3000000000002</v>
      </c>
      <c r="H299" s="39">
        <f t="shared" si="30"/>
        <v>0</v>
      </c>
      <c r="I299" s="394">
        <f t="shared" si="30"/>
        <v>1315.3000000000002</v>
      </c>
      <c r="J299" s="39">
        <f t="shared" si="30"/>
        <v>0</v>
      </c>
      <c r="K299" s="394">
        <f t="shared" si="30"/>
        <v>1315.3000000000002</v>
      </c>
    </row>
    <row r="300" spans="1:11" s="4" customFormat="1" ht="18" customHeight="1">
      <c r="A300" s="27" t="s">
        <v>156</v>
      </c>
      <c r="B300" s="48" t="s">
        <v>416</v>
      </c>
      <c r="C300" s="25" t="s">
        <v>214</v>
      </c>
      <c r="D300" s="25" t="s">
        <v>208</v>
      </c>
      <c r="E300" s="60" t="s">
        <v>308</v>
      </c>
      <c r="F300" s="50" t="s">
        <v>265</v>
      </c>
      <c r="G300" s="39">
        <f>G301+G302+G303</f>
        <v>1315.3000000000002</v>
      </c>
      <c r="H300" s="39">
        <f>H301+H302+H303</f>
        <v>0</v>
      </c>
      <c r="I300" s="394">
        <f>I301+I302+I303</f>
        <v>1315.3000000000002</v>
      </c>
      <c r="J300" s="39">
        <f>J301+J302+J303</f>
        <v>0</v>
      </c>
      <c r="K300" s="394">
        <f>K301+K302+K303</f>
        <v>1315.3000000000002</v>
      </c>
    </row>
    <row r="301" spans="1:11" ht="18" customHeight="1" hidden="1">
      <c r="A301" s="94" t="s">
        <v>137</v>
      </c>
      <c r="B301" s="82" t="s">
        <v>416</v>
      </c>
      <c r="C301" s="93" t="s">
        <v>214</v>
      </c>
      <c r="D301" s="93" t="s">
        <v>208</v>
      </c>
      <c r="E301" s="147" t="s">
        <v>308</v>
      </c>
      <c r="F301" s="93" t="s">
        <v>240</v>
      </c>
      <c r="G301" s="40">
        <v>1010.2</v>
      </c>
      <c r="H301" s="40"/>
      <c r="I301" s="424">
        <f>G301+H301</f>
        <v>1010.2</v>
      </c>
      <c r="J301" s="40"/>
      <c r="K301" s="424">
        <f>I301+J301</f>
        <v>1010.2</v>
      </c>
    </row>
    <row r="302" spans="1:11" ht="29.25" customHeight="1" hidden="1">
      <c r="A302" s="94" t="s">
        <v>346</v>
      </c>
      <c r="B302" s="82" t="s">
        <v>416</v>
      </c>
      <c r="C302" s="93" t="s">
        <v>214</v>
      </c>
      <c r="D302" s="93" t="s">
        <v>208</v>
      </c>
      <c r="E302" s="147" t="s">
        <v>308</v>
      </c>
      <c r="F302" s="93" t="s">
        <v>241</v>
      </c>
      <c r="G302" s="40"/>
      <c r="H302" s="40"/>
      <c r="I302" s="424">
        <f>G302+H302</f>
        <v>0</v>
      </c>
      <c r="J302" s="40"/>
      <c r="K302" s="424">
        <f>I302+J302</f>
        <v>0</v>
      </c>
    </row>
    <row r="303" spans="1:11" ht="29.25" customHeight="1" hidden="1">
      <c r="A303" s="94" t="s">
        <v>139</v>
      </c>
      <c r="B303" s="82" t="s">
        <v>416</v>
      </c>
      <c r="C303" s="93" t="s">
        <v>214</v>
      </c>
      <c r="D303" s="93" t="s">
        <v>208</v>
      </c>
      <c r="E303" s="147" t="s">
        <v>308</v>
      </c>
      <c r="F303" s="93" t="s">
        <v>78</v>
      </c>
      <c r="G303" s="40">
        <v>305.1</v>
      </c>
      <c r="H303" s="40"/>
      <c r="I303" s="424">
        <f>G303+H303</f>
        <v>305.1</v>
      </c>
      <c r="J303" s="40"/>
      <c r="K303" s="424">
        <f>I303+J303</f>
        <v>305.1</v>
      </c>
    </row>
    <row r="304" spans="1:11" s="4" customFormat="1" ht="29.25" customHeight="1" hidden="1">
      <c r="A304" s="119" t="s">
        <v>95</v>
      </c>
      <c r="B304" s="77" t="s">
        <v>416</v>
      </c>
      <c r="C304" s="68" t="s">
        <v>214</v>
      </c>
      <c r="D304" s="68" t="s">
        <v>208</v>
      </c>
      <c r="E304" s="117" t="s">
        <v>46</v>
      </c>
      <c r="F304" s="25"/>
      <c r="G304" s="39">
        <f>G305</f>
        <v>0</v>
      </c>
      <c r="H304" s="39">
        <f aca="true" t="shared" si="31" ref="H304:K307">H305</f>
        <v>0</v>
      </c>
      <c r="I304" s="394">
        <f t="shared" si="31"/>
        <v>0</v>
      </c>
      <c r="J304" s="39">
        <f t="shared" si="31"/>
        <v>0</v>
      </c>
      <c r="K304" s="394">
        <f t="shared" si="31"/>
        <v>0</v>
      </c>
    </row>
    <row r="305" spans="1:11" s="4" customFormat="1" ht="29.25" customHeight="1" hidden="1">
      <c r="A305" s="279" t="s">
        <v>155</v>
      </c>
      <c r="B305" s="280" t="s">
        <v>315</v>
      </c>
      <c r="C305" s="281" t="s">
        <v>242</v>
      </c>
      <c r="D305" s="281" t="s">
        <v>208</v>
      </c>
      <c r="E305" s="31" t="s">
        <v>316</v>
      </c>
      <c r="F305" s="25"/>
      <c r="G305" s="39">
        <f>G306</f>
        <v>0</v>
      </c>
      <c r="H305" s="39">
        <f t="shared" si="31"/>
        <v>0</v>
      </c>
      <c r="I305" s="394">
        <f t="shared" si="31"/>
        <v>0</v>
      </c>
      <c r="J305" s="39">
        <f t="shared" si="31"/>
        <v>0</v>
      </c>
      <c r="K305" s="394">
        <f t="shared" si="31"/>
        <v>0</v>
      </c>
    </row>
    <row r="306" spans="1:11" s="4" customFormat="1" ht="29.25" customHeight="1" hidden="1">
      <c r="A306" s="34" t="s">
        <v>114</v>
      </c>
      <c r="B306" s="280" t="s">
        <v>315</v>
      </c>
      <c r="C306" s="281" t="s">
        <v>214</v>
      </c>
      <c r="D306" s="281" t="s">
        <v>208</v>
      </c>
      <c r="E306" s="31" t="s">
        <v>316</v>
      </c>
      <c r="F306" s="25" t="s">
        <v>115</v>
      </c>
      <c r="G306" s="39">
        <f>G307</f>
        <v>0</v>
      </c>
      <c r="H306" s="39">
        <f t="shared" si="31"/>
        <v>0</v>
      </c>
      <c r="I306" s="394">
        <f t="shared" si="31"/>
        <v>0</v>
      </c>
      <c r="J306" s="39">
        <f t="shared" si="31"/>
        <v>0</v>
      </c>
      <c r="K306" s="394">
        <f t="shared" si="31"/>
        <v>0</v>
      </c>
    </row>
    <row r="307" spans="1:11" s="4" customFormat="1" ht="29.25" customHeight="1" hidden="1">
      <c r="A307" s="152" t="s">
        <v>116</v>
      </c>
      <c r="B307" s="280" t="s">
        <v>315</v>
      </c>
      <c r="C307" s="281" t="s">
        <v>214</v>
      </c>
      <c r="D307" s="281" t="s">
        <v>208</v>
      </c>
      <c r="E307" s="31" t="s">
        <v>316</v>
      </c>
      <c r="F307" s="25" t="s">
        <v>86</v>
      </c>
      <c r="G307" s="39">
        <f>G308</f>
        <v>0</v>
      </c>
      <c r="H307" s="39">
        <f t="shared" si="31"/>
        <v>0</v>
      </c>
      <c r="I307" s="394">
        <f t="shared" si="31"/>
        <v>0</v>
      </c>
      <c r="J307" s="39">
        <f t="shared" si="31"/>
        <v>0</v>
      </c>
      <c r="K307" s="394">
        <f t="shared" si="31"/>
        <v>0</v>
      </c>
    </row>
    <row r="308" spans="1:11" s="4" customFormat="1" ht="29.25" customHeight="1" hidden="1">
      <c r="A308" s="94" t="s">
        <v>345</v>
      </c>
      <c r="B308" s="282" t="s">
        <v>315</v>
      </c>
      <c r="C308" s="154" t="s">
        <v>214</v>
      </c>
      <c r="D308" s="154" t="s">
        <v>208</v>
      </c>
      <c r="E308" s="147" t="s">
        <v>316</v>
      </c>
      <c r="F308" s="154" t="s">
        <v>226</v>
      </c>
      <c r="G308" s="148"/>
      <c r="H308" s="148"/>
      <c r="I308" s="425"/>
      <c r="J308" s="148"/>
      <c r="K308" s="425"/>
    </row>
    <row r="309" spans="1:11" s="4" customFormat="1" ht="14.25" customHeight="1">
      <c r="A309" s="30" t="s">
        <v>246</v>
      </c>
      <c r="B309" s="47" t="s">
        <v>416</v>
      </c>
      <c r="C309" s="32" t="s">
        <v>247</v>
      </c>
      <c r="D309" s="32"/>
      <c r="E309" s="60"/>
      <c r="F309" s="32"/>
      <c r="G309" s="106">
        <f>G310</f>
        <v>49</v>
      </c>
      <c r="H309" s="106">
        <f aca="true" t="shared" si="32" ref="H309:K312">H310</f>
        <v>50</v>
      </c>
      <c r="I309" s="408">
        <f t="shared" si="32"/>
        <v>99</v>
      </c>
      <c r="J309" s="106">
        <f t="shared" si="32"/>
        <v>0</v>
      </c>
      <c r="K309" s="408">
        <f t="shared" si="32"/>
        <v>99</v>
      </c>
    </row>
    <row r="310" spans="1:11" s="107" customFormat="1" ht="12.75" customHeight="1">
      <c r="A310" s="118" t="s">
        <v>248</v>
      </c>
      <c r="B310" s="47" t="s">
        <v>416</v>
      </c>
      <c r="C310" s="43" t="s">
        <v>247</v>
      </c>
      <c r="D310" s="43" t="s">
        <v>208</v>
      </c>
      <c r="E310" s="131"/>
      <c r="F310" s="43"/>
      <c r="G310" s="106">
        <f>G311</f>
        <v>49</v>
      </c>
      <c r="H310" s="106">
        <f t="shared" si="32"/>
        <v>50</v>
      </c>
      <c r="I310" s="408">
        <f t="shared" si="32"/>
        <v>99</v>
      </c>
      <c r="J310" s="106">
        <f t="shared" si="32"/>
        <v>0</v>
      </c>
      <c r="K310" s="408">
        <f t="shared" si="32"/>
        <v>99</v>
      </c>
    </row>
    <row r="311" spans="1:11" s="103" customFormat="1" ht="29.25" customHeight="1">
      <c r="A311" s="119" t="s">
        <v>95</v>
      </c>
      <c r="B311" s="77" t="s">
        <v>416</v>
      </c>
      <c r="C311" s="68" t="s">
        <v>247</v>
      </c>
      <c r="D311" s="68" t="s">
        <v>208</v>
      </c>
      <c r="E311" s="117" t="s">
        <v>46</v>
      </c>
      <c r="F311" s="68"/>
      <c r="G311" s="153">
        <f>G312</f>
        <v>49</v>
      </c>
      <c r="H311" s="153">
        <f t="shared" si="32"/>
        <v>50</v>
      </c>
      <c r="I311" s="396">
        <f t="shared" si="32"/>
        <v>99</v>
      </c>
      <c r="J311" s="153">
        <f t="shared" si="32"/>
        <v>0</v>
      </c>
      <c r="K311" s="396">
        <f t="shared" si="32"/>
        <v>99</v>
      </c>
    </row>
    <row r="312" spans="1:11" s="18" customFormat="1" ht="15.75" customHeight="1">
      <c r="A312" s="98" t="s">
        <v>249</v>
      </c>
      <c r="B312" s="48" t="s">
        <v>416</v>
      </c>
      <c r="C312" s="55" t="s">
        <v>247</v>
      </c>
      <c r="D312" s="55" t="s">
        <v>208</v>
      </c>
      <c r="E312" s="72" t="s">
        <v>49</v>
      </c>
      <c r="F312" s="55"/>
      <c r="G312" s="144">
        <f>G313</f>
        <v>49</v>
      </c>
      <c r="H312" s="144">
        <f t="shared" si="32"/>
        <v>50</v>
      </c>
      <c r="I312" s="397">
        <f t="shared" si="32"/>
        <v>99</v>
      </c>
      <c r="J312" s="144">
        <f t="shared" si="32"/>
        <v>0</v>
      </c>
      <c r="K312" s="397">
        <f t="shared" si="32"/>
        <v>99</v>
      </c>
    </row>
    <row r="313" spans="1:11" s="4" customFormat="1" ht="15.75" customHeight="1">
      <c r="A313" s="120" t="s">
        <v>140</v>
      </c>
      <c r="B313" s="48" t="s">
        <v>416</v>
      </c>
      <c r="C313" s="25" t="s">
        <v>247</v>
      </c>
      <c r="D313" s="25" t="s">
        <v>208</v>
      </c>
      <c r="E313" s="60" t="s">
        <v>49</v>
      </c>
      <c r="F313" s="25" t="s">
        <v>141</v>
      </c>
      <c r="G313" s="39">
        <f>G315</f>
        <v>49</v>
      </c>
      <c r="H313" s="39">
        <f>H315</f>
        <v>50</v>
      </c>
      <c r="I313" s="394">
        <f>I315</f>
        <v>99</v>
      </c>
      <c r="J313" s="39">
        <f>J315</f>
        <v>0</v>
      </c>
      <c r="K313" s="394">
        <f>K315</f>
        <v>99</v>
      </c>
    </row>
    <row r="314" spans="1:11" s="4" customFormat="1" ht="15.75" customHeight="1">
      <c r="A314" s="120" t="s">
        <v>128</v>
      </c>
      <c r="B314" s="48" t="s">
        <v>416</v>
      </c>
      <c r="C314" s="25" t="s">
        <v>247</v>
      </c>
      <c r="D314" s="25" t="s">
        <v>208</v>
      </c>
      <c r="E314" s="60" t="s">
        <v>49</v>
      </c>
      <c r="F314" s="25" t="s">
        <v>416</v>
      </c>
      <c r="G314" s="39">
        <f>G315</f>
        <v>49</v>
      </c>
      <c r="H314" s="39">
        <f>H315</f>
        <v>50</v>
      </c>
      <c r="I314" s="394">
        <f>I315</f>
        <v>99</v>
      </c>
      <c r="J314" s="39">
        <f>J315</f>
        <v>0</v>
      </c>
      <c r="K314" s="394">
        <f>K315</f>
        <v>99</v>
      </c>
    </row>
    <row r="315" spans="1:11" ht="13.5" customHeight="1" hidden="1">
      <c r="A315" s="121" t="s">
        <v>347</v>
      </c>
      <c r="B315" s="48" t="s">
        <v>416</v>
      </c>
      <c r="C315" s="93" t="s">
        <v>247</v>
      </c>
      <c r="D315" s="93" t="s">
        <v>208</v>
      </c>
      <c r="E315" s="84" t="s">
        <v>49</v>
      </c>
      <c r="F315" s="93" t="s">
        <v>250</v>
      </c>
      <c r="G315" s="53">
        <v>49</v>
      </c>
      <c r="H315" s="53">
        <v>50</v>
      </c>
      <c r="I315" s="445">
        <f>G315+H315</f>
        <v>99</v>
      </c>
      <c r="J315" s="53"/>
      <c r="K315" s="445">
        <f>I315+J315</f>
        <v>99</v>
      </c>
    </row>
    <row r="316" spans="1:11" s="17" customFormat="1" ht="14.25" customHeight="1">
      <c r="A316" s="29" t="s">
        <v>243</v>
      </c>
      <c r="B316" s="47" t="s">
        <v>416</v>
      </c>
      <c r="C316" s="32" t="s">
        <v>245</v>
      </c>
      <c r="D316" s="25"/>
      <c r="E316" s="31"/>
      <c r="F316" s="25"/>
      <c r="G316" s="41">
        <f>G317</f>
        <v>0</v>
      </c>
      <c r="H316" s="41">
        <f>H317</f>
        <v>0</v>
      </c>
      <c r="I316" s="410">
        <f>I317</f>
        <v>0</v>
      </c>
      <c r="J316" s="41">
        <f>J317</f>
        <v>2.675</v>
      </c>
      <c r="K316" s="410">
        <f>K317</f>
        <v>2.675</v>
      </c>
    </row>
    <row r="317" spans="1:11" s="17" customFormat="1" ht="14.25" customHeight="1">
      <c r="A317" s="22" t="s">
        <v>244</v>
      </c>
      <c r="B317" s="47" t="s">
        <v>416</v>
      </c>
      <c r="C317" s="43" t="s">
        <v>245</v>
      </c>
      <c r="D317" s="43" t="s">
        <v>209</v>
      </c>
      <c r="E317" s="85"/>
      <c r="F317" s="43"/>
      <c r="G317" s="45">
        <f>G318+G324</f>
        <v>0</v>
      </c>
      <c r="H317" s="45">
        <f>H318+H324</f>
        <v>0</v>
      </c>
      <c r="I317" s="443">
        <f>I318+I324</f>
        <v>0</v>
      </c>
      <c r="J317" s="45">
        <f>J318+J324</f>
        <v>2.675</v>
      </c>
      <c r="K317" s="443">
        <f>K318+K324</f>
        <v>2.675</v>
      </c>
    </row>
    <row r="318" spans="1:11" s="17" customFormat="1" ht="55.5" customHeight="1">
      <c r="A318" s="91" t="s">
        <v>309</v>
      </c>
      <c r="B318" s="77" t="s">
        <v>416</v>
      </c>
      <c r="C318" s="68" t="s">
        <v>245</v>
      </c>
      <c r="D318" s="68" t="s">
        <v>209</v>
      </c>
      <c r="E318" s="78" t="s">
        <v>100</v>
      </c>
      <c r="F318" s="43"/>
      <c r="G318" s="45">
        <f>G319</f>
        <v>0</v>
      </c>
      <c r="H318" s="45">
        <f aca="true" t="shared" si="33" ref="H318:K322">H319</f>
        <v>0</v>
      </c>
      <c r="I318" s="443">
        <f t="shared" si="33"/>
        <v>0</v>
      </c>
      <c r="J318" s="45">
        <f t="shared" si="33"/>
        <v>2.675</v>
      </c>
      <c r="K318" s="443">
        <f t="shared" si="33"/>
        <v>2.675</v>
      </c>
    </row>
    <row r="319" spans="1:11" s="17" customFormat="1" ht="28.5" customHeight="1">
      <c r="A319" s="196" t="s">
        <v>311</v>
      </c>
      <c r="B319" s="54" t="s">
        <v>416</v>
      </c>
      <c r="C319" s="55" t="s">
        <v>245</v>
      </c>
      <c r="D319" s="55" t="s">
        <v>209</v>
      </c>
      <c r="E319" s="57" t="s">
        <v>310</v>
      </c>
      <c r="F319" s="68"/>
      <c r="G319" s="58">
        <f>G320</f>
        <v>0</v>
      </c>
      <c r="H319" s="58">
        <f t="shared" si="33"/>
        <v>0</v>
      </c>
      <c r="I319" s="427">
        <f t="shared" si="33"/>
        <v>0</v>
      </c>
      <c r="J319" s="58">
        <f t="shared" si="33"/>
        <v>2.675</v>
      </c>
      <c r="K319" s="427">
        <f t="shared" si="33"/>
        <v>2.675</v>
      </c>
    </row>
    <row r="320" spans="1:11" s="71" customFormat="1" ht="29.25" customHeight="1">
      <c r="A320" s="155" t="s">
        <v>157</v>
      </c>
      <c r="B320" s="54" t="s">
        <v>416</v>
      </c>
      <c r="C320" s="55" t="s">
        <v>245</v>
      </c>
      <c r="D320" s="55" t="s">
        <v>209</v>
      </c>
      <c r="E320" s="100" t="s">
        <v>312</v>
      </c>
      <c r="F320" s="68"/>
      <c r="G320" s="123">
        <f>G321</f>
        <v>0</v>
      </c>
      <c r="H320" s="123">
        <f t="shared" si="33"/>
        <v>0</v>
      </c>
      <c r="I320" s="446">
        <f t="shared" si="33"/>
        <v>0</v>
      </c>
      <c r="J320" s="123">
        <f t="shared" si="33"/>
        <v>2.675</v>
      </c>
      <c r="K320" s="446">
        <f t="shared" si="33"/>
        <v>2.675</v>
      </c>
    </row>
    <row r="321" spans="1:11" s="17" customFormat="1" ht="29.25" customHeight="1">
      <c r="A321" s="34" t="s">
        <v>114</v>
      </c>
      <c r="B321" s="48" t="s">
        <v>416</v>
      </c>
      <c r="C321" s="25" t="s">
        <v>245</v>
      </c>
      <c r="D321" s="25" t="s">
        <v>209</v>
      </c>
      <c r="E321" s="100" t="s">
        <v>312</v>
      </c>
      <c r="F321" s="35" t="s">
        <v>115</v>
      </c>
      <c r="G321" s="123">
        <f>G322</f>
        <v>0</v>
      </c>
      <c r="H321" s="123">
        <f t="shared" si="33"/>
        <v>0</v>
      </c>
      <c r="I321" s="446">
        <f t="shared" si="33"/>
        <v>0</v>
      </c>
      <c r="J321" s="123">
        <f t="shared" si="33"/>
        <v>2.675</v>
      </c>
      <c r="K321" s="446">
        <f t="shared" si="33"/>
        <v>2.675</v>
      </c>
    </row>
    <row r="322" spans="1:11" s="17" customFormat="1" ht="29.25" customHeight="1">
      <c r="A322" s="24" t="s">
        <v>116</v>
      </c>
      <c r="B322" s="48" t="s">
        <v>416</v>
      </c>
      <c r="C322" s="25" t="s">
        <v>245</v>
      </c>
      <c r="D322" s="25" t="s">
        <v>209</v>
      </c>
      <c r="E322" s="100" t="s">
        <v>312</v>
      </c>
      <c r="F322" s="35" t="s">
        <v>86</v>
      </c>
      <c r="G322" s="123">
        <f>G323</f>
        <v>0</v>
      </c>
      <c r="H322" s="123">
        <f t="shared" si="33"/>
        <v>0</v>
      </c>
      <c r="I322" s="446">
        <f t="shared" si="33"/>
        <v>0</v>
      </c>
      <c r="J322" s="123">
        <f t="shared" si="33"/>
        <v>2.675</v>
      </c>
      <c r="K322" s="446">
        <f t="shared" si="33"/>
        <v>2.675</v>
      </c>
    </row>
    <row r="323" spans="1:11" s="17" customFormat="1" ht="27" customHeight="1" hidden="1">
      <c r="A323" s="94" t="s">
        <v>345</v>
      </c>
      <c r="B323" s="82" t="s">
        <v>416</v>
      </c>
      <c r="C323" s="93" t="s">
        <v>245</v>
      </c>
      <c r="D323" s="93" t="s">
        <v>209</v>
      </c>
      <c r="E323" s="143" t="s">
        <v>312</v>
      </c>
      <c r="F323" s="113" t="s">
        <v>226</v>
      </c>
      <c r="G323" s="123"/>
      <c r="H323" s="123"/>
      <c r="I323" s="446"/>
      <c r="J323" s="123">
        <v>2.675</v>
      </c>
      <c r="K323" s="446">
        <f>I323+J323</f>
        <v>2.675</v>
      </c>
    </row>
    <row r="324" spans="1:11" s="107" customFormat="1" ht="25.5" customHeight="1" hidden="1">
      <c r="A324" s="122" t="s">
        <v>95</v>
      </c>
      <c r="B324" s="77" t="s">
        <v>416</v>
      </c>
      <c r="C324" s="68" t="s">
        <v>245</v>
      </c>
      <c r="D324" s="68" t="s">
        <v>209</v>
      </c>
      <c r="E324" s="78" t="s">
        <v>46</v>
      </c>
      <c r="F324" s="68"/>
      <c r="G324" s="129">
        <f>G325</f>
        <v>0</v>
      </c>
      <c r="H324" s="129">
        <f aca="true" t="shared" si="34" ref="H324:K327">H325</f>
        <v>0</v>
      </c>
      <c r="I324" s="409">
        <f t="shared" si="34"/>
        <v>0</v>
      </c>
      <c r="J324" s="129">
        <f t="shared" si="34"/>
        <v>0</v>
      </c>
      <c r="K324" s="409">
        <f t="shared" si="34"/>
        <v>0</v>
      </c>
    </row>
    <row r="325" spans="1:11" s="107" customFormat="1" ht="25.5" customHeight="1" hidden="1">
      <c r="A325" s="196" t="s">
        <v>462</v>
      </c>
      <c r="B325" s="48" t="s">
        <v>416</v>
      </c>
      <c r="C325" s="55" t="s">
        <v>245</v>
      </c>
      <c r="D325" s="55" t="s">
        <v>209</v>
      </c>
      <c r="E325" s="57" t="s">
        <v>463</v>
      </c>
      <c r="F325" s="57"/>
      <c r="G325" s="129">
        <f>G326</f>
        <v>0</v>
      </c>
      <c r="H325" s="129">
        <f t="shared" si="34"/>
        <v>0</v>
      </c>
      <c r="I325" s="409">
        <f t="shared" si="34"/>
        <v>0</v>
      </c>
      <c r="J325" s="129">
        <f t="shared" si="34"/>
        <v>0</v>
      </c>
      <c r="K325" s="409">
        <f t="shared" si="34"/>
        <v>0</v>
      </c>
    </row>
    <row r="326" spans="1:11" s="107" customFormat="1" ht="25.5" customHeight="1" hidden="1">
      <c r="A326" s="34" t="s">
        <v>114</v>
      </c>
      <c r="B326" s="48" t="s">
        <v>416</v>
      </c>
      <c r="C326" s="35" t="s">
        <v>245</v>
      </c>
      <c r="D326" s="35" t="s">
        <v>209</v>
      </c>
      <c r="E326" s="100" t="s">
        <v>463</v>
      </c>
      <c r="F326" s="35" t="s">
        <v>115</v>
      </c>
      <c r="G326" s="129">
        <f>G327</f>
        <v>0</v>
      </c>
      <c r="H326" s="129">
        <f t="shared" si="34"/>
        <v>0</v>
      </c>
      <c r="I326" s="409">
        <f t="shared" si="34"/>
        <v>0</v>
      </c>
      <c r="J326" s="129">
        <f t="shared" si="34"/>
        <v>0</v>
      </c>
      <c r="K326" s="409">
        <f t="shared" si="34"/>
        <v>0</v>
      </c>
    </row>
    <row r="327" spans="1:11" s="107" customFormat="1" ht="25.5" customHeight="1" hidden="1">
      <c r="A327" s="24" t="s">
        <v>116</v>
      </c>
      <c r="B327" s="48" t="s">
        <v>416</v>
      </c>
      <c r="C327" s="35" t="s">
        <v>245</v>
      </c>
      <c r="D327" s="35" t="s">
        <v>209</v>
      </c>
      <c r="E327" s="100" t="s">
        <v>463</v>
      </c>
      <c r="F327" s="35" t="s">
        <v>86</v>
      </c>
      <c r="G327" s="129">
        <f>G328</f>
        <v>0</v>
      </c>
      <c r="H327" s="129">
        <f t="shared" si="34"/>
        <v>0</v>
      </c>
      <c r="I327" s="409">
        <f t="shared" si="34"/>
        <v>0</v>
      </c>
      <c r="J327" s="129">
        <f t="shared" si="34"/>
        <v>0</v>
      </c>
      <c r="K327" s="409">
        <f t="shared" si="34"/>
        <v>0</v>
      </c>
    </row>
    <row r="328" spans="1:11" s="107" customFormat="1" ht="25.5" customHeight="1" hidden="1">
      <c r="A328" s="94" t="s">
        <v>345</v>
      </c>
      <c r="B328" s="48" t="s">
        <v>416</v>
      </c>
      <c r="C328" s="113" t="s">
        <v>245</v>
      </c>
      <c r="D328" s="113" t="s">
        <v>209</v>
      </c>
      <c r="E328" s="116" t="s">
        <v>463</v>
      </c>
      <c r="F328" s="113" t="s">
        <v>226</v>
      </c>
      <c r="G328" s="129"/>
      <c r="H328" s="129"/>
      <c r="I328" s="409"/>
      <c r="J328" s="129"/>
      <c r="K328" s="409"/>
    </row>
    <row r="329" spans="1:11" s="107" customFormat="1" ht="25.5" customHeight="1" hidden="1">
      <c r="A329" s="197"/>
      <c r="B329" s="48"/>
      <c r="C329" s="25"/>
      <c r="D329" s="25"/>
      <c r="E329" s="127"/>
      <c r="F329" s="35"/>
      <c r="G329" s="129"/>
      <c r="H329" s="129"/>
      <c r="I329" s="409"/>
      <c r="J329" s="129"/>
      <c r="K329" s="409"/>
    </row>
    <row r="330" spans="1:11" s="17" customFormat="1" ht="39" customHeight="1">
      <c r="A330" s="33" t="s">
        <v>252</v>
      </c>
      <c r="B330" s="47" t="s">
        <v>416</v>
      </c>
      <c r="C330" s="32" t="s">
        <v>255</v>
      </c>
      <c r="D330" s="32"/>
      <c r="E330" s="31"/>
      <c r="F330" s="32"/>
      <c r="G330" s="42">
        <f aca="true" t="shared" si="35" ref="G330:K331">G331</f>
        <v>299.48</v>
      </c>
      <c r="H330" s="42">
        <f t="shared" si="35"/>
        <v>0</v>
      </c>
      <c r="I330" s="416">
        <f t="shared" si="35"/>
        <v>299.48</v>
      </c>
      <c r="J330" s="42">
        <f t="shared" si="35"/>
        <v>0</v>
      </c>
      <c r="K330" s="416">
        <f t="shared" si="35"/>
        <v>299.48</v>
      </c>
    </row>
    <row r="331" spans="1:11" s="17" customFormat="1" ht="15.75" customHeight="1">
      <c r="A331" s="75" t="s">
        <v>253</v>
      </c>
      <c r="B331" s="47" t="s">
        <v>416</v>
      </c>
      <c r="C331" s="43" t="s">
        <v>255</v>
      </c>
      <c r="D331" s="43" t="s">
        <v>211</v>
      </c>
      <c r="E331" s="85"/>
      <c r="F331" s="43"/>
      <c r="G331" s="45">
        <f t="shared" si="35"/>
        <v>299.48</v>
      </c>
      <c r="H331" s="45">
        <f t="shared" si="35"/>
        <v>0</v>
      </c>
      <c r="I331" s="443">
        <f t="shared" si="35"/>
        <v>299.48</v>
      </c>
      <c r="J331" s="45">
        <f t="shared" si="35"/>
        <v>0</v>
      </c>
      <c r="K331" s="443">
        <f t="shared" si="35"/>
        <v>299.48</v>
      </c>
    </row>
    <row r="332" spans="1:11" ht="27.75" customHeight="1">
      <c r="A332" s="122" t="s">
        <v>95</v>
      </c>
      <c r="B332" s="77" t="s">
        <v>416</v>
      </c>
      <c r="C332" s="68" t="s">
        <v>255</v>
      </c>
      <c r="D332" s="68" t="s">
        <v>211</v>
      </c>
      <c r="E332" s="78" t="s">
        <v>46</v>
      </c>
      <c r="F332" s="25"/>
      <c r="G332" s="40">
        <f>G333+G336+G339+G342</f>
        <v>299.48</v>
      </c>
      <c r="H332" s="40">
        <f>H333+H336+H339+H342</f>
        <v>0</v>
      </c>
      <c r="I332" s="424">
        <f>I333+I336+I339+I342</f>
        <v>299.48</v>
      </c>
      <c r="J332" s="40">
        <f>J333+J336+J339+J342</f>
        <v>0</v>
      </c>
      <c r="K332" s="424">
        <f>K333+K336+K339+K342</f>
        <v>299.48</v>
      </c>
    </row>
    <row r="333" spans="1:11" s="5" customFormat="1" ht="40.5" customHeight="1">
      <c r="A333" s="56" t="s">
        <v>62</v>
      </c>
      <c r="B333" s="54" t="s">
        <v>416</v>
      </c>
      <c r="C333" s="55" t="s">
        <v>255</v>
      </c>
      <c r="D333" s="55" t="s">
        <v>211</v>
      </c>
      <c r="E333" s="57" t="s">
        <v>50</v>
      </c>
      <c r="F333" s="55"/>
      <c r="G333" s="58">
        <f>G335</f>
        <v>117</v>
      </c>
      <c r="H333" s="58">
        <f>H335</f>
        <v>0</v>
      </c>
      <c r="I333" s="427">
        <f>I335</f>
        <v>117</v>
      </c>
      <c r="J333" s="58">
        <f>J335</f>
        <v>0</v>
      </c>
      <c r="K333" s="427">
        <f>K335</f>
        <v>117</v>
      </c>
    </row>
    <row r="334" spans="1:11" s="5" customFormat="1" ht="15" customHeight="1">
      <c r="A334" s="34" t="s">
        <v>129</v>
      </c>
      <c r="B334" s="48" t="s">
        <v>416</v>
      </c>
      <c r="C334" s="25" t="s">
        <v>255</v>
      </c>
      <c r="D334" s="25" t="s">
        <v>211</v>
      </c>
      <c r="E334" s="31" t="s">
        <v>50</v>
      </c>
      <c r="F334" s="35" t="s">
        <v>130</v>
      </c>
      <c r="G334" s="58">
        <f>G335</f>
        <v>117</v>
      </c>
      <c r="H334" s="58">
        <f>H335</f>
        <v>0</v>
      </c>
      <c r="I334" s="427">
        <f>I335</f>
        <v>117</v>
      </c>
      <c r="J334" s="58">
        <f>J335</f>
        <v>0</v>
      </c>
      <c r="K334" s="427">
        <f>K335</f>
        <v>117</v>
      </c>
    </row>
    <row r="335" spans="1:11" ht="16.5" customHeight="1" hidden="1">
      <c r="A335" s="195" t="s">
        <v>414</v>
      </c>
      <c r="B335" s="48" t="s">
        <v>416</v>
      </c>
      <c r="C335" s="25" t="s">
        <v>255</v>
      </c>
      <c r="D335" s="25" t="s">
        <v>211</v>
      </c>
      <c r="E335" s="31" t="s">
        <v>50</v>
      </c>
      <c r="F335" s="25" t="s">
        <v>220</v>
      </c>
      <c r="G335" s="40">
        <v>117</v>
      </c>
      <c r="H335" s="40"/>
      <c r="I335" s="424">
        <f>G335+H335</f>
        <v>117</v>
      </c>
      <c r="J335" s="40"/>
      <c r="K335" s="424">
        <f>I335+J335</f>
        <v>117</v>
      </c>
    </row>
    <row r="336" spans="1:11" s="5" customFormat="1" ht="27" customHeight="1">
      <c r="A336" s="56" t="s">
        <v>68</v>
      </c>
      <c r="B336" s="54" t="s">
        <v>416</v>
      </c>
      <c r="C336" s="55" t="s">
        <v>255</v>
      </c>
      <c r="D336" s="55" t="s">
        <v>211</v>
      </c>
      <c r="E336" s="57" t="s">
        <v>51</v>
      </c>
      <c r="F336" s="55"/>
      <c r="G336" s="58">
        <f>G338</f>
        <v>127.6</v>
      </c>
      <c r="H336" s="58">
        <f>H338</f>
        <v>0</v>
      </c>
      <c r="I336" s="427">
        <f>I338</f>
        <v>127.6</v>
      </c>
      <c r="J336" s="58">
        <f>J338</f>
        <v>0</v>
      </c>
      <c r="K336" s="427">
        <f>K338</f>
        <v>127.6</v>
      </c>
    </row>
    <row r="337" spans="1:11" s="5" customFormat="1" ht="15.75" customHeight="1">
      <c r="A337" s="34" t="s">
        <v>129</v>
      </c>
      <c r="B337" s="48" t="s">
        <v>416</v>
      </c>
      <c r="C337" s="25" t="s">
        <v>255</v>
      </c>
      <c r="D337" s="25" t="s">
        <v>211</v>
      </c>
      <c r="E337" s="31" t="s">
        <v>51</v>
      </c>
      <c r="F337" s="35" t="s">
        <v>130</v>
      </c>
      <c r="G337" s="58">
        <f>G338</f>
        <v>127.6</v>
      </c>
      <c r="H337" s="58">
        <f>H338</f>
        <v>0</v>
      </c>
      <c r="I337" s="427">
        <f>I338</f>
        <v>127.6</v>
      </c>
      <c r="J337" s="58">
        <f>J338</f>
        <v>0</v>
      </c>
      <c r="K337" s="427">
        <f>K338</f>
        <v>127.6</v>
      </c>
    </row>
    <row r="338" spans="1:11" ht="17.25" customHeight="1" hidden="1">
      <c r="A338" s="195" t="s">
        <v>414</v>
      </c>
      <c r="B338" s="48" t="s">
        <v>416</v>
      </c>
      <c r="C338" s="25" t="s">
        <v>255</v>
      </c>
      <c r="D338" s="25" t="s">
        <v>211</v>
      </c>
      <c r="E338" s="31" t="s">
        <v>51</v>
      </c>
      <c r="F338" s="25" t="s">
        <v>220</v>
      </c>
      <c r="G338" s="40">
        <v>127.6</v>
      </c>
      <c r="H338" s="40"/>
      <c r="I338" s="424">
        <f>G338+H338</f>
        <v>127.6</v>
      </c>
      <c r="J338" s="40"/>
      <c r="K338" s="424">
        <f>I338+J338</f>
        <v>127.6</v>
      </c>
    </row>
    <row r="339" spans="1:11" s="5" customFormat="1" ht="28.5" customHeight="1">
      <c r="A339" s="56" t="s">
        <v>63</v>
      </c>
      <c r="B339" s="54" t="s">
        <v>416</v>
      </c>
      <c r="C339" s="55" t="s">
        <v>255</v>
      </c>
      <c r="D339" s="55" t="s">
        <v>211</v>
      </c>
      <c r="E339" s="57" t="s">
        <v>52</v>
      </c>
      <c r="F339" s="55"/>
      <c r="G339" s="58">
        <f>G341</f>
        <v>26.6</v>
      </c>
      <c r="H339" s="58">
        <f>H341</f>
        <v>0</v>
      </c>
      <c r="I339" s="427">
        <f>I341</f>
        <v>26.6</v>
      </c>
      <c r="J339" s="58">
        <f>J341</f>
        <v>0</v>
      </c>
      <c r="K339" s="427">
        <f>K341</f>
        <v>26.6</v>
      </c>
    </row>
    <row r="340" spans="1:11" s="5" customFormat="1" ht="16.5" customHeight="1">
      <c r="A340" s="34" t="s">
        <v>129</v>
      </c>
      <c r="B340" s="48" t="s">
        <v>416</v>
      </c>
      <c r="C340" s="25" t="s">
        <v>255</v>
      </c>
      <c r="D340" s="25" t="s">
        <v>211</v>
      </c>
      <c r="E340" s="31" t="s">
        <v>52</v>
      </c>
      <c r="F340" s="35" t="s">
        <v>130</v>
      </c>
      <c r="G340" s="58">
        <f>G341</f>
        <v>26.6</v>
      </c>
      <c r="H340" s="58">
        <f>H341</f>
        <v>0</v>
      </c>
      <c r="I340" s="427">
        <f>I341</f>
        <v>26.6</v>
      </c>
      <c r="J340" s="58">
        <f>J341</f>
        <v>0</v>
      </c>
      <c r="K340" s="427">
        <f>K341</f>
        <v>26.6</v>
      </c>
    </row>
    <row r="341" spans="1:11" ht="17.25" customHeight="1" hidden="1">
      <c r="A341" s="195" t="s">
        <v>414</v>
      </c>
      <c r="B341" s="48" t="s">
        <v>416</v>
      </c>
      <c r="C341" s="25" t="s">
        <v>255</v>
      </c>
      <c r="D341" s="25" t="s">
        <v>211</v>
      </c>
      <c r="E341" s="31" t="s">
        <v>52</v>
      </c>
      <c r="F341" s="25" t="s">
        <v>220</v>
      </c>
      <c r="G341" s="40">
        <v>26.6</v>
      </c>
      <c r="H341" s="40"/>
      <c r="I341" s="424">
        <f>G341+H341</f>
        <v>26.6</v>
      </c>
      <c r="J341" s="40"/>
      <c r="K341" s="424">
        <f>I341+J341</f>
        <v>26.6</v>
      </c>
    </row>
    <row r="342" spans="1:11" s="4" customFormat="1" ht="69" customHeight="1">
      <c r="A342" s="308" t="s">
        <v>567</v>
      </c>
      <c r="B342" s="54" t="s">
        <v>416</v>
      </c>
      <c r="C342" s="55" t="s">
        <v>255</v>
      </c>
      <c r="D342" s="55" t="s">
        <v>211</v>
      </c>
      <c r="E342" s="72" t="s">
        <v>568</v>
      </c>
      <c r="F342" s="55"/>
      <c r="G342" s="144">
        <f aca="true" t="shared" si="36" ref="G342:K343">G343</f>
        <v>28.28</v>
      </c>
      <c r="H342" s="144">
        <f t="shared" si="36"/>
        <v>0</v>
      </c>
      <c r="I342" s="397">
        <f t="shared" si="36"/>
        <v>28.28</v>
      </c>
      <c r="J342" s="144">
        <f t="shared" si="36"/>
        <v>0</v>
      </c>
      <c r="K342" s="397">
        <f t="shared" si="36"/>
        <v>28.28</v>
      </c>
    </row>
    <row r="343" spans="1:11" s="4" customFormat="1" ht="17.25" customHeight="1">
      <c r="A343" s="34" t="s">
        <v>129</v>
      </c>
      <c r="B343" s="48" t="s">
        <v>416</v>
      </c>
      <c r="C343" s="25" t="s">
        <v>255</v>
      </c>
      <c r="D343" s="25" t="s">
        <v>211</v>
      </c>
      <c r="E343" s="60" t="s">
        <v>568</v>
      </c>
      <c r="F343" s="25" t="s">
        <v>130</v>
      </c>
      <c r="G343" s="39">
        <f t="shared" si="36"/>
        <v>28.28</v>
      </c>
      <c r="H343" s="39">
        <f t="shared" si="36"/>
        <v>0</v>
      </c>
      <c r="I343" s="394">
        <f t="shared" si="36"/>
        <v>28.28</v>
      </c>
      <c r="J343" s="39">
        <f t="shared" si="36"/>
        <v>0</v>
      </c>
      <c r="K343" s="394">
        <f t="shared" si="36"/>
        <v>28.28</v>
      </c>
    </row>
    <row r="344" spans="1:11" s="4" customFormat="1" ht="17.25" customHeight="1" hidden="1">
      <c r="A344" s="195" t="s">
        <v>414</v>
      </c>
      <c r="B344" s="48" t="s">
        <v>416</v>
      </c>
      <c r="C344" s="25" t="s">
        <v>255</v>
      </c>
      <c r="D344" s="25" t="s">
        <v>211</v>
      </c>
      <c r="E344" s="60" t="s">
        <v>46</v>
      </c>
      <c r="F344" s="25" t="s">
        <v>220</v>
      </c>
      <c r="G344" s="39">
        <v>28.28</v>
      </c>
      <c r="H344" s="39"/>
      <c r="I344" s="394">
        <f>G344+H344</f>
        <v>28.28</v>
      </c>
      <c r="J344" s="39"/>
      <c r="K344" s="394">
        <f>I344+J344</f>
        <v>28.28</v>
      </c>
    </row>
    <row r="345" spans="1:11" s="17" customFormat="1" ht="15" customHeight="1">
      <c r="A345" s="30" t="s">
        <v>254</v>
      </c>
      <c r="B345" s="48"/>
      <c r="C345" s="32"/>
      <c r="D345" s="32"/>
      <c r="E345" s="31"/>
      <c r="F345" s="32"/>
      <c r="G345" s="63">
        <f>G9+G81+G94+G107+G160+G263+G309+G316+G330</f>
        <v>100473.04</v>
      </c>
      <c r="H345" s="407">
        <f>H9+H81+H94+H107+H160+H263+H309+H316+H330</f>
        <v>2265.6239499999983</v>
      </c>
      <c r="I345" s="410">
        <f>I9+I81+I94+I107+I160+I263+I309+I316+I330</f>
        <v>102738.66395</v>
      </c>
      <c r="J345" s="407">
        <f>J9+J81+J94+J107+J160+J263+J309+J316+J330</f>
        <v>14262.49967</v>
      </c>
      <c r="K345" s="63">
        <f>K9+K81+K94+K107+K160+K263+K309+K316+K330</f>
        <v>117001.16361999999</v>
      </c>
    </row>
    <row r="346" spans="7:11" ht="15.75">
      <c r="G346" s="276"/>
      <c r="H346" s="276"/>
      <c r="I346" s="447"/>
      <c r="J346" s="276"/>
      <c r="K346" s="447"/>
    </row>
    <row r="347" spans="7:11" ht="15.75">
      <c r="G347" s="277"/>
      <c r="H347" s="277"/>
      <c r="I347" s="447"/>
      <c r="J347" s="277"/>
      <c r="K347" s="447"/>
    </row>
    <row r="348" spans="7:11" ht="15.75">
      <c r="G348" s="278"/>
      <c r="H348" s="278"/>
      <c r="I348" s="448"/>
      <c r="J348" s="278"/>
      <c r="K348" s="448"/>
    </row>
    <row r="357" spans="2:11" s="5" customFormat="1" ht="15.75">
      <c r="B357" s="21"/>
      <c r="C357" s="7"/>
      <c r="D357" s="7"/>
      <c r="F357" s="7"/>
      <c r="G357" s="15"/>
      <c r="H357" s="15"/>
      <c r="I357" s="449"/>
      <c r="J357" s="15"/>
      <c r="K357" s="449"/>
    </row>
    <row r="366" spans="2:11" s="5" customFormat="1" ht="15.75">
      <c r="B366" s="21"/>
      <c r="C366" s="7"/>
      <c r="D366" s="7"/>
      <c r="F366" s="7"/>
      <c r="G366" s="15"/>
      <c r="H366" s="15"/>
      <c r="I366" s="449"/>
      <c r="J366" s="15"/>
      <c r="K366" s="449"/>
    </row>
    <row r="377" spans="2:5" ht="15.75">
      <c r="B377" s="49"/>
      <c r="C377" s="8"/>
      <c r="D377" s="8"/>
      <c r="E377" s="2"/>
    </row>
    <row r="378" spans="2:5" ht="15.75">
      <c r="B378" s="49"/>
      <c r="C378" s="8"/>
      <c r="D378" s="8"/>
      <c r="E378" s="2"/>
    </row>
    <row r="379" spans="2:5" ht="15.75">
      <c r="B379" s="49"/>
      <c r="C379" s="8"/>
      <c r="D379" s="8"/>
      <c r="E379" s="2"/>
    </row>
    <row r="380" spans="2:5" ht="15.75">
      <c r="B380" s="49"/>
      <c r="C380" s="8"/>
      <c r="D380" s="8"/>
      <c r="E380" s="2"/>
    </row>
    <row r="381" spans="2:5" ht="15.75">
      <c r="B381" s="49"/>
      <c r="C381" s="8"/>
      <c r="D381" s="8"/>
      <c r="E381" s="2"/>
    </row>
  </sheetData>
  <sheetProtection/>
  <mergeCells count="4">
    <mergeCell ref="C1:G1"/>
    <mergeCell ref="C2:G2"/>
    <mergeCell ref="C3:G3"/>
    <mergeCell ref="A5:G5"/>
  </mergeCells>
  <printOptions/>
  <pageMargins left="0.7" right="0.7" top="0.75" bottom="0.75" header="0.3" footer="0.3"/>
  <pageSetup fitToHeight="0" fitToWidth="1" orientation="portrait" paperSize="9" scale="93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37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3.00390625" style="1" customWidth="1"/>
    <col min="2" max="2" width="5.00390625" style="19" customWidth="1"/>
    <col min="3" max="3" width="4.00390625" style="6" customWidth="1"/>
    <col min="4" max="4" width="4.25390625" style="6" customWidth="1"/>
    <col min="5" max="5" width="12.375" style="1" customWidth="1"/>
    <col min="6" max="6" width="8.375" style="6" customWidth="1"/>
    <col min="7" max="8" width="12.25390625" style="16" customWidth="1"/>
    <col min="9" max="9" width="9.125" style="457" customWidth="1"/>
    <col min="10" max="11" width="9.625" style="1" bestFit="1" customWidth="1"/>
    <col min="12" max="12" width="10.375" style="1" bestFit="1" customWidth="1"/>
    <col min="13" max="16384" width="9.125" style="1" customWidth="1"/>
  </cols>
  <sheetData>
    <row r="1" spans="1:8" s="4" customFormat="1" ht="15.75">
      <c r="A1" s="9"/>
      <c r="B1" s="46"/>
      <c r="C1" s="126"/>
      <c r="D1" s="126"/>
      <c r="E1" s="132" t="s">
        <v>587</v>
      </c>
      <c r="F1" s="126"/>
      <c r="G1" s="126"/>
      <c r="H1" s="126"/>
    </row>
    <row r="2" spans="1:8" s="4" customFormat="1" ht="15.75">
      <c r="A2" s="9"/>
      <c r="B2" s="46"/>
      <c r="C2" s="126"/>
      <c r="D2" s="126"/>
      <c r="E2" s="132" t="s">
        <v>581</v>
      </c>
      <c r="F2" s="126"/>
      <c r="G2" s="126"/>
      <c r="H2" s="126"/>
    </row>
    <row r="3" spans="1:8" s="4" customFormat="1" ht="15.75">
      <c r="A3" s="9"/>
      <c r="B3" s="46"/>
      <c r="C3" s="126"/>
      <c r="D3" s="126"/>
      <c r="E3" s="132" t="s">
        <v>640</v>
      </c>
      <c r="F3" s="126"/>
      <c r="G3" s="126"/>
      <c r="H3" s="126"/>
    </row>
    <row r="4" spans="1:8" s="4" customFormat="1" ht="15.75">
      <c r="A4" s="9"/>
      <c r="B4" s="46"/>
      <c r="C4" s="10"/>
      <c r="D4" s="10"/>
      <c r="E4" s="10"/>
      <c r="F4" s="73"/>
      <c r="G4" s="14"/>
      <c r="H4" s="14"/>
    </row>
    <row r="5" spans="1:8" s="4" customFormat="1" ht="35.25" customHeight="1">
      <c r="A5" s="530" t="s">
        <v>626</v>
      </c>
      <c r="B5" s="530"/>
      <c r="C5" s="530"/>
      <c r="D5" s="530"/>
      <c r="E5" s="530"/>
      <c r="F5" s="530"/>
      <c r="G5" s="530"/>
      <c r="H5" s="530"/>
    </row>
    <row r="6" ht="12" customHeight="1"/>
    <row r="7" spans="1:9" s="3" customFormat="1" ht="42" customHeight="1">
      <c r="A7" s="37" t="s">
        <v>216</v>
      </c>
      <c r="B7" s="37" t="s">
        <v>195</v>
      </c>
      <c r="C7" s="37" t="s">
        <v>104</v>
      </c>
      <c r="D7" s="37" t="s">
        <v>105</v>
      </c>
      <c r="E7" s="37" t="s">
        <v>106</v>
      </c>
      <c r="F7" s="37" t="s">
        <v>107</v>
      </c>
      <c r="G7" s="202" t="s">
        <v>617</v>
      </c>
      <c r="H7" s="202" t="s">
        <v>618</v>
      </c>
      <c r="I7" s="458"/>
    </row>
    <row r="8" spans="1:9" ht="12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51">
        <v>7</v>
      </c>
      <c r="H8" s="51">
        <v>8</v>
      </c>
      <c r="I8" s="459"/>
    </row>
    <row r="9" spans="1:9" s="11" customFormat="1" ht="15" customHeight="1">
      <c r="A9" s="23" t="s">
        <v>221</v>
      </c>
      <c r="B9" s="47" t="s">
        <v>416</v>
      </c>
      <c r="C9" s="156" t="s">
        <v>208</v>
      </c>
      <c r="D9" s="156"/>
      <c r="E9" s="157"/>
      <c r="F9" s="156"/>
      <c r="G9" s="42">
        <f>G10+G18+G26+G61</f>
        <v>13675.6</v>
      </c>
      <c r="H9" s="42">
        <f>H10+H18+H26+H61</f>
        <v>13752.1</v>
      </c>
      <c r="I9" s="460"/>
    </row>
    <row r="10" spans="1:9" s="12" customFormat="1" ht="27" customHeight="1">
      <c r="A10" s="75" t="s">
        <v>205</v>
      </c>
      <c r="B10" s="47" t="s">
        <v>416</v>
      </c>
      <c r="C10" s="136" t="s">
        <v>208</v>
      </c>
      <c r="D10" s="136" t="s">
        <v>209</v>
      </c>
      <c r="E10" s="158"/>
      <c r="F10" s="159"/>
      <c r="G10" s="44">
        <f aca="true" t="shared" si="0" ref="G10:H14">G11</f>
        <v>1200</v>
      </c>
      <c r="H10" s="44">
        <f t="shared" si="0"/>
        <v>1200</v>
      </c>
      <c r="I10" s="461"/>
    </row>
    <row r="11" spans="1:11" s="4" customFormat="1" ht="30" customHeight="1">
      <c r="A11" s="76" t="s">
        <v>109</v>
      </c>
      <c r="B11" s="77" t="s">
        <v>416</v>
      </c>
      <c r="C11" s="160" t="s">
        <v>208</v>
      </c>
      <c r="D11" s="160" t="s">
        <v>209</v>
      </c>
      <c r="E11" s="117" t="s">
        <v>34</v>
      </c>
      <c r="F11" s="161"/>
      <c r="G11" s="69">
        <f t="shared" si="0"/>
        <v>1200</v>
      </c>
      <c r="H11" s="69">
        <f t="shared" si="0"/>
        <v>1200</v>
      </c>
      <c r="I11" s="462"/>
      <c r="K11" s="181"/>
    </row>
    <row r="12" spans="1:9" s="4" customFormat="1" ht="13.5" customHeight="1">
      <c r="A12" s="162" t="s">
        <v>75</v>
      </c>
      <c r="B12" s="54" t="s">
        <v>416</v>
      </c>
      <c r="C12" s="163" t="s">
        <v>208</v>
      </c>
      <c r="D12" s="163" t="s">
        <v>209</v>
      </c>
      <c r="E12" s="72" t="s">
        <v>35</v>
      </c>
      <c r="F12" s="163"/>
      <c r="G12" s="67">
        <f t="shared" si="0"/>
        <v>1200</v>
      </c>
      <c r="H12" s="67">
        <f t="shared" si="0"/>
        <v>1200</v>
      </c>
      <c r="I12" s="463"/>
    </row>
    <row r="13" spans="1:9" s="4" customFormat="1" ht="27.75" customHeight="1">
      <c r="A13" s="152" t="s">
        <v>76</v>
      </c>
      <c r="B13" s="48" t="s">
        <v>416</v>
      </c>
      <c r="C13" s="134" t="s">
        <v>208</v>
      </c>
      <c r="D13" s="134" t="s">
        <v>209</v>
      </c>
      <c r="E13" s="60" t="s">
        <v>36</v>
      </c>
      <c r="F13" s="164"/>
      <c r="G13" s="38">
        <f t="shared" si="0"/>
        <v>1200</v>
      </c>
      <c r="H13" s="38">
        <f t="shared" si="0"/>
        <v>1200</v>
      </c>
      <c r="I13" s="464"/>
    </row>
    <row r="14" spans="1:9" s="4" customFormat="1" ht="54" customHeight="1">
      <c r="A14" s="80" t="s">
        <v>110</v>
      </c>
      <c r="B14" s="48" t="s">
        <v>416</v>
      </c>
      <c r="C14" s="134" t="s">
        <v>208</v>
      </c>
      <c r="D14" s="134" t="s">
        <v>209</v>
      </c>
      <c r="E14" s="60" t="s">
        <v>36</v>
      </c>
      <c r="F14" s="164" t="s">
        <v>417</v>
      </c>
      <c r="G14" s="38">
        <f t="shared" si="0"/>
        <v>1200</v>
      </c>
      <c r="H14" s="38">
        <f t="shared" si="0"/>
        <v>1200</v>
      </c>
      <c r="I14" s="464"/>
    </row>
    <row r="15" spans="1:9" s="4" customFormat="1" ht="17.25" customHeight="1">
      <c r="A15" s="80" t="s">
        <v>111</v>
      </c>
      <c r="B15" s="48" t="s">
        <v>416</v>
      </c>
      <c r="C15" s="134" t="s">
        <v>208</v>
      </c>
      <c r="D15" s="134" t="s">
        <v>209</v>
      </c>
      <c r="E15" s="60" t="s">
        <v>36</v>
      </c>
      <c r="F15" s="164" t="s">
        <v>352</v>
      </c>
      <c r="G15" s="38">
        <f>G16+G17</f>
        <v>1200</v>
      </c>
      <c r="H15" s="38">
        <f>H16+H17</f>
        <v>1200</v>
      </c>
      <c r="I15" s="464"/>
    </row>
    <row r="16" spans="1:9" s="4" customFormat="1" ht="47.25" customHeight="1" hidden="1">
      <c r="A16" s="81" t="s">
        <v>77</v>
      </c>
      <c r="B16" s="48" t="s">
        <v>416</v>
      </c>
      <c r="C16" s="83" t="s">
        <v>208</v>
      </c>
      <c r="D16" s="83" t="s">
        <v>209</v>
      </c>
      <c r="E16" s="84" t="s">
        <v>36</v>
      </c>
      <c r="F16" s="83">
        <v>121</v>
      </c>
      <c r="G16" s="39">
        <v>921.7</v>
      </c>
      <c r="H16" s="39">
        <v>921.7</v>
      </c>
      <c r="I16" s="465"/>
    </row>
    <row r="17" spans="1:9" s="4" customFormat="1" ht="38.25" hidden="1">
      <c r="A17" s="81" t="s">
        <v>79</v>
      </c>
      <c r="B17" s="48" t="s">
        <v>416</v>
      </c>
      <c r="C17" s="83" t="s">
        <v>208</v>
      </c>
      <c r="D17" s="83" t="s">
        <v>209</v>
      </c>
      <c r="E17" s="84" t="s">
        <v>36</v>
      </c>
      <c r="F17" s="83" t="s">
        <v>80</v>
      </c>
      <c r="G17" s="39">
        <v>278.3</v>
      </c>
      <c r="H17" s="39">
        <v>278.3</v>
      </c>
      <c r="I17" s="465"/>
    </row>
    <row r="18" spans="1:9" s="12" customFormat="1" ht="42" customHeight="1">
      <c r="A18" s="75" t="s">
        <v>229</v>
      </c>
      <c r="B18" s="47" t="s">
        <v>416</v>
      </c>
      <c r="C18" s="43" t="s">
        <v>208</v>
      </c>
      <c r="D18" s="43" t="s">
        <v>211</v>
      </c>
      <c r="E18" s="131"/>
      <c r="F18" s="43"/>
      <c r="G18" s="44">
        <f aca="true" t="shared" si="1" ref="G18:H22">G19</f>
        <v>950</v>
      </c>
      <c r="H18" s="44">
        <f t="shared" si="1"/>
        <v>950</v>
      </c>
      <c r="I18" s="461"/>
    </row>
    <row r="19" spans="1:9" s="4" customFormat="1" ht="27" customHeight="1">
      <c r="A19" s="76" t="s">
        <v>81</v>
      </c>
      <c r="B19" s="77" t="s">
        <v>416</v>
      </c>
      <c r="C19" s="68" t="s">
        <v>208</v>
      </c>
      <c r="D19" s="68" t="s">
        <v>211</v>
      </c>
      <c r="E19" s="117" t="s">
        <v>37</v>
      </c>
      <c r="F19" s="68"/>
      <c r="G19" s="69">
        <f t="shared" si="1"/>
        <v>950</v>
      </c>
      <c r="H19" s="69">
        <f t="shared" si="1"/>
        <v>950</v>
      </c>
      <c r="I19" s="462"/>
    </row>
    <row r="20" spans="1:9" s="4" customFormat="1" ht="15" customHeight="1">
      <c r="A20" s="86" t="s">
        <v>112</v>
      </c>
      <c r="B20" s="54" t="s">
        <v>416</v>
      </c>
      <c r="C20" s="55" t="s">
        <v>208</v>
      </c>
      <c r="D20" s="55" t="s">
        <v>211</v>
      </c>
      <c r="E20" s="72" t="s">
        <v>38</v>
      </c>
      <c r="F20" s="87"/>
      <c r="G20" s="67">
        <f t="shared" si="1"/>
        <v>950</v>
      </c>
      <c r="H20" s="67">
        <f t="shared" si="1"/>
        <v>950</v>
      </c>
      <c r="I20" s="463"/>
    </row>
    <row r="21" spans="1:9" s="4" customFormat="1" ht="25.5" customHeight="1">
      <c r="A21" s="152" t="s">
        <v>76</v>
      </c>
      <c r="B21" s="48" t="s">
        <v>416</v>
      </c>
      <c r="C21" s="25" t="s">
        <v>208</v>
      </c>
      <c r="D21" s="25" t="s">
        <v>211</v>
      </c>
      <c r="E21" s="60" t="s">
        <v>39</v>
      </c>
      <c r="F21" s="26"/>
      <c r="G21" s="38">
        <f t="shared" si="1"/>
        <v>950</v>
      </c>
      <c r="H21" s="38">
        <f t="shared" si="1"/>
        <v>950</v>
      </c>
      <c r="I21" s="464"/>
    </row>
    <row r="22" spans="1:9" s="4" customFormat="1" ht="51.75" customHeight="1">
      <c r="A22" s="80" t="s">
        <v>110</v>
      </c>
      <c r="B22" s="48" t="s">
        <v>416</v>
      </c>
      <c r="C22" s="25" t="s">
        <v>208</v>
      </c>
      <c r="D22" s="25" t="s">
        <v>211</v>
      </c>
      <c r="E22" s="60" t="s">
        <v>39</v>
      </c>
      <c r="F22" s="26" t="s">
        <v>417</v>
      </c>
      <c r="G22" s="38">
        <f t="shared" si="1"/>
        <v>950</v>
      </c>
      <c r="H22" s="38">
        <f t="shared" si="1"/>
        <v>950</v>
      </c>
      <c r="I22" s="464"/>
    </row>
    <row r="23" spans="1:9" s="4" customFormat="1" ht="17.25" customHeight="1">
      <c r="A23" s="80" t="s">
        <v>111</v>
      </c>
      <c r="B23" s="48" t="s">
        <v>416</v>
      </c>
      <c r="C23" s="25" t="s">
        <v>208</v>
      </c>
      <c r="D23" s="25" t="s">
        <v>211</v>
      </c>
      <c r="E23" s="60" t="s">
        <v>39</v>
      </c>
      <c r="F23" s="26" t="s">
        <v>352</v>
      </c>
      <c r="G23" s="38">
        <f>G24+G25</f>
        <v>950</v>
      </c>
      <c r="H23" s="38">
        <f>H24+H25</f>
        <v>950</v>
      </c>
      <c r="I23" s="464"/>
    </row>
    <row r="24" spans="1:9" s="4" customFormat="1" ht="15.75" hidden="1">
      <c r="A24" s="81" t="s">
        <v>77</v>
      </c>
      <c r="B24" s="48" t="s">
        <v>416</v>
      </c>
      <c r="C24" s="83" t="s">
        <v>208</v>
      </c>
      <c r="D24" s="83" t="s">
        <v>211</v>
      </c>
      <c r="E24" s="84" t="s">
        <v>39</v>
      </c>
      <c r="F24" s="83">
        <v>121</v>
      </c>
      <c r="G24" s="39">
        <v>729.6</v>
      </c>
      <c r="H24" s="39">
        <v>729.6</v>
      </c>
      <c r="I24" s="465"/>
    </row>
    <row r="25" spans="1:9" s="4" customFormat="1" ht="38.25" hidden="1">
      <c r="A25" s="81" t="s">
        <v>79</v>
      </c>
      <c r="B25" s="48" t="s">
        <v>416</v>
      </c>
      <c r="C25" s="83" t="s">
        <v>208</v>
      </c>
      <c r="D25" s="83" t="s">
        <v>211</v>
      </c>
      <c r="E25" s="84" t="s">
        <v>39</v>
      </c>
      <c r="F25" s="83" t="s">
        <v>80</v>
      </c>
      <c r="G25" s="39">
        <v>220.4</v>
      </c>
      <c r="H25" s="39">
        <v>220.4</v>
      </c>
      <c r="I25" s="465"/>
    </row>
    <row r="26" spans="1:9" s="12" customFormat="1" ht="40.5" customHeight="1">
      <c r="A26" s="88" t="s">
        <v>201</v>
      </c>
      <c r="B26" s="47" t="s">
        <v>416</v>
      </c>
      <c r="C26" s="89" t="s">
        <v>208</v>
      </c>
      <c r="D26" s="89" t="s">
        <v>210</v>
      </c>
      <c r="E26" s="131"/>
      <c r="F26" s="89"/>
      <c r="G26" s="90">
        <f>G27+G46</f>
        <v>11463.800000000001</v>
      </c>
      <c r="H26" s="90">
        <f>H27+H46</f>
        <v>11540.300000000001</v>
      </c>
      <c r="I26" s="466"/>
    </row>
    <row r="27" spans="1:9" s="4" customFormat="1" ht="39.75" customHeight="1">
      <c r="A27" s="91" t="s">
        <v>82</v>
      </c>
      <c r="B27" s="77" t="s">
        <v>416</v>
      </c>
      <c r="C27" s="68" t="s">
        <v>208</v>
      </c>
      <c r="D27" s="68" t="s">
        <v>210</v>
      </c>
      <c r="E27" s="117" t="s">
        <v>40</v>
      </c>
      <c r="F27" s="68"/>
      <c r="G27" s="92">
        <f>G28</f>
        <v>11462.800000000001</v>
      </c>
      <c r="H27" s="92">
        <f>H28</f>
        <v>11539.300000000001</v>
      </c>
      <c r="I27" s="467"/>
    </row>
    <row r="28" spans="1:9" s="18" customFormat="1" ht="26.25" customHeight="1">
      <c r="A28" s="56" t="s">
        <v>113</v>
      </c>
      <c r="B28" s="54" t="s">
        <v>416</v>
      </c>
      <c r="C28" s="55" t="s">
        <v>208</v>
      </c>
      <c r="D28" s="55" t="s">
        <v>210</v>
      </c>
      <c r="E28" s="72" t="s">
        <v>41</v>
      </c>
      <c r="F28" s="55"/>
      <c r="G28" s="70">
        <f>G29+G35</f>
        <v>11462.800000000001</v>
      </c>
      <c r="H28" s="70">
        <f>H29+H35</f>
        <v>11539.300000000001</v>
      </c>
      <c r="I28" s="468"/>
    </row>
    <row r="29" spans="1:9" s="4" customFormat="1" ht="27" customHeight="1">
      <c r="A29" s="152" t="s">
        <v>76</v>
      </c>
      <c r="B29" s="48" t="s">
        <v>416</v>
      </c>
      <c r="C29" s="25" t="s">
        <v>208</v>
      </c>
      <c r="D29" s="25" t="s">
        <v>210</v>
      </c>
      <c r="E29" s="60" t="s">
        <v>42</v>
      </c>
      <c r="F29" s="25"/>
      <c r="G29" s="66">
        <f>G30</f>
        <v>9808.7</v>
      </c>
      <c r="H29" s="66">
        <f>H30</f>
        <v>9808.7</v>
      </c>
      <c r="I29" s="469"/>
    </row>
    <row r="30" spans="1:9" s="4" customFormat="1" ht="43.5" customHeight="1">
      <c r="A30" s="80" t="s">
        <v>110</v>
      </c>
      <c r="B30" s="48" t="s">
        <v>416</v>
      </c>
      <c r="C30" s="25" t="s">
        <v>208</v>
      </c>
      <c r="D30" s="25" t="s">
        <v>210</v>
      </c>
      <c r="E30" s="60" t="s">
        <v>42</v>
      </c>
      <c r="F30" s="25" t="s">
        <v>417</v>
      </c>
      <c r="G30" s="66">
        <f>G31</f>
        <v>9808.7</v>
      </c>
      <c r="H30" s="66">
        <f>H31</f>
        <v>9808.7</v>
      </c>
      <c r="I30" s="469"/>
    </row>
    <row r="31" spans="1:9" s="4" customFormat="1" ht="16.5" customHeight="1">
      <c r="A31" s="152" t="s">
        <v>85</v>
      </c>
      <c r="B31" s="48" t="s">
        <v>416</v>
      </c>
      <c r="C31" s="25" t="s">
        <v>208</v>
      </c>
      <c r="D31" s="25" t="s">
        <v>210</v>
      </c>
      <c r="E31" s="60" t="s">
        <v>42</v>
      </c>
      <c r="F31" s="25" t="s">
        <v>352</v>
      </c>
      <c r="G31" s="39">
        <f>G32+G34+G33</f>
        <v>9808.7</v>
      </c>
      <c r="H31" s="39">
        <f>H32+H34+H33</f>
        <v>9808.7</v>
      </c>
      <c r="I31" s="465"/>
    </row>
    <row r="32" spans="1:9" s="4" customFormat="1" ht="15.75" hidden="1">
      <c r="A32" s="81" t="s">
        <v>77</v>
      </c>
      <c r="B32" s="48" t="s">
        <v>416</v>
      </c>
      <c r="C32" s="93" t="s">
        <v>208</v>
      </c>
      <c r="D32" s="93" t="s">
        <v>210</v>
      </c>
      <c r="E32" s="84" t="s">
        <v>42</v>
      </c>
      <c r="F32" s="93" t="s">
        <v>222</v>
      </c>
      <c r="G32" s="38">
        <v>7533.6</v>
      </c>
      <c r="H32" s="38">
        <v>7533.6</v>
      </c>
      <c r="I32" s="464"/>
    </row>
    <row r="33" spans="1:9" s="4" customFormat="1" ht="25.5" hidden="1">
      <c r="A33" s="81" t="s">
        <v>88</v>
      </c>
      <c r="B33" s="48" t="s">
        <v>416</v>
      </c>
      <c r="C33" s="93" t="s">
        <v>208</v>
      </c>
      <c r="D33" s="93" t="s">
        <v>210</v>
      </c>
      <c r="E33" s="84" t="s">
        <v>42</v>
      </c>
      <c r="F33" s="93" t="s">
        <v>223</v>
      </c>
      <c r="G33" s="38"/>
      <c r="H33" s="38"/>
      <c r="I33" s="464"/>
    </row>
    <row r="34" spans="1:9" s="4" customFormat="1" ht="47.25" customHeight="1" hidden="1">
      <c r="A34" s="81" t="s">
        <v>79</v>
      </c>
      <c r="B34" s="48" t="s">
        <v>416</v>
      </c>
      <c r="C34" s="93" t="s">
        <v>208</v>
      </c>
      <c r="D34" s="93" t="s">
        <v>210</v>
      </c>
      <c r="E34" s="84" t="s">
        <v>42</v>
      </c>
      <c r="F34" s="93" t="s">
        <v>80</v>
      </c>
      <c r="G34" s="38">
        <v>2275.1</v>
      </c>
      <c r="H34" s="38">
        <v>2275.1</v>
      </c>
      <c r="I34" s="464"/>
    </row>
    <row r="35" spans="1:9" s="4" customFormat="1" ht="19.5" customHeight="1">
      <c r="A35" s="152" t="s">
        <v>84</v>
      </c>
      <c r="B35" s="48" t="s">
        <v>416</v>
      </c>
      <c r="C35" s="25" t="s">
        <v>208</v>
      </c>
      <c r="D35" s="25" t="s">
        <v>210</v>
      </c>
      <c r="E35" s="60" t="s">
        <v>43</v>
      </c>
      <c r="F35" s="25"/>
      <c r="G35" s="65">
        <f>G36+G40</f>
        <v>1654.1</v>
      </c>
      <c r="H35" s="65">
        <f>H36+H40</f>
        <v>1730.6</v>
      </c>
      <c r="I35" s="470"/>
    </row>
    <row r="36" spans="1:9" s="4" customFormat="1" ht="29.25" customHeight="1">
      <c r="A36" s="34" t="s">
        <v>114</v>
      </c>
      <c r="B36" s="48" t="s">
        <v>416</v>
      </c>
      <c r="C36" s="25" t="s">
        <v>208</v>
      </c>
      <c r="D36" s="25" t="s">
        <v>210</v>
      </c>
      <c r="E36" s="60" t="s">
        <v>43</v>
      </c>
      <c r="F36" s="25" t="s">
        <v>115</v>
      </c>
      <c r="G36" s="65">
        <f>G37</f>
        <v>1654.1</v>
      </c>
      <c r="H36" s="65">
        <f>H37</f>
        <v>1730.6</v>
      </c>
      <c r="I36" s="470"/>
    </row>
    <row r="37" spans="1:9" s="4" customFormat="1" ht="28.5" customHeight="1">
      <c r="A37" s="152" t="s">
        <v>116</v>
      </c>
      <c r="B37" s="48" t="s">
        <v>416</v>
      </c>
      <c r="C37" s="25" t="s">
        <v>208</v>
      </c>
      <c r="D37" s="25" t="s">
        <v>210</v>
      </c>
      <c r="E37" s="60" t="s">
        <v>43</v>
      </c>
      <c r="F37" s="25" t="s">
        <v>86</v>
      </c>
      <c r="G37" s="38">
        <f>G38+G39</f>
        <v>1654.1</v>
      </c>
      <c r="H37" s="38">
        <f>H38+H39</f>
        <v>1730.6</v>
      </c>
      <c r="I37" s="464"/>
    </row>
    <row r="38" spans="1:9" s="4" customFormat="1" ht="25.5" hidden="1">
      <c r="A38" s="94" t="s">
        <v>224</v>
      </c>
      <c r="B38" s="48" t="s">
        <v>416</v>
      </c>
      <c r="C38" s="93" t="s">
        <v>208</v>
      </c>
      <c r="D38" s="93" t="s">
        <v>210</v>
      </c>
      <c r="E38" s="84" t="s">
        <v>43</v>
      </c>
      <c r="F38" s="93" t="s">
        <v>225</v>
      </c>
      <c r="G38" s="65"/>
      <c r="H38" s="65"/>
      <c r="I38" s="470"/>
    </row>
    <row r="39" spans="1:9" s="4" customFormat="1" ht="47.25" customHeight="1" hidden="1">
      <c r="A39" s="94" t="s">
        <v>345</v>
      </c>
      <c r="B39" s="48" t="s">
        <v>416</v>
      </c>
      <c r="C39" s="93" t="s">
        <v>208</v>
      </c>
      <c r="D39" s="93" t="s">
        <v>210</v>
      </c>
      <c r="E39" s="84" t="s">
        <v>43</v>
      </c>
      <c r="F39" s="93" t="s">
        <v>226</v>
      </c>
      <c r="G39" s="65">
        <f>2142.6+1.6-490.1</f>
        <v>1654.1</v>
      </c>
      <c r="H39" s="65">
        <f>2512.2+1.3-782.9</f>
        <v>1730.6</v>
      </c>
      <c r="I39" s="470"/>
    </row>
    <row r="40" spans="1:9" s="4" customFormat="1" ht="47.25" customHeight="1" hidden="1">
      <c r="A40" s="27" t="s">
        <v>7</v>
      </c>
      <c r="B40" s="48" t="s">
        <v>416</v>
      </c>
      <c r="C40" s="25" t="s">
        <v>208</v>
      </c>
      <c r="D40" s="25" t="s">
        <v>210</v>
      </c>
      <c r="E40" s="60" t="s">
        <v>43</v>
      </c>
      <c r="F40" s="25" t="s">
        <v>117</v>
      </c>
      <c r="G40" s="38">
        <f>G41+G43</f>
        <v>0</v>
      </c>
      <c r="H40" s="38">
        <f>H41+H43</f>
        <v>0</v>
      </c>
      <c r="I40" s="464"/>
    </row>
    <row r="41" spans="1:9" s="4" customFormat="1" ht="47.25" customHeight="1" hidden="1">
      <c r="A41" s="27" t="s">
        <v>118</v>
      </c>
      <c r="B41" s="48" t="s">
        <v>416</v>
      </c>
      <c r="C41" s="25" t="s">
        <v>208</v>
      </c>
      <c r="D41" s="25" t="s">
        <v>210</v>
      </c>
      <c r="E41" s="60" t="s">
        <v>43</v>
      </c>
      <c r="F41" s="25" t="s">
        <v>119</v>
      </c>
      <c r="G41" s="38">
        <f>G42</f>
        <v>0</v>
      </c>
      <c r="H41" s="38">
        <f>H42</f>
        <v>0</v>
      </c>
      <c r="I41" s="464"/>
    </row>
    <row r="42" spans="1:9" s="4" customFormat="1" ht="47.25" customHeight="1" hidden="1">
      <c r="A42" s="95" t="s">
        <v>131</v>
      </c>
      <c r="B42" s="48" t="s">
        <v>416</v>
      </c>
      <c r="C42" s="93" t="s">
        <v>208</v>
      </c>
      <c r="D42" s="93" t="s">
        <v>210</v>
      </c>
      <c r="E42" s="84" t="s">
        <v>43</v>
      </c>
      <c r="F42" s="93" t="s">
        <v>159</v>
      </c>
      <c r="G42" s="38"/>
      <c r="H42" s="38"/>
      <c r="I42" s="464"/>
    </row>
    <row r="43" spans="1:9" s="4" customFormat="1" ht="47.25" customHeight="1" hidden="1">
      <c r="A43" s="34" t="s">
        <v>132</v>
      </c>
      <c r="B43" s="48" t="s">
        <v>416</v>
      </c>
      <c r="C43" s="25" t="s">
        <v>208</v>
      </c>
      <c r="D43" s="25" t="s">
        <v>210</v>
      </c>
      <c r="E43" s="60" t="s">
        <v>43</v>
      </c>
      <c r="F43" s="25" t="s">
        <v>89</v>
      </c>
      <c r="G43" s="38">
        <f>G44+G45</f>
        <v>0</v>
      </c>
      <c r="H43" s="38">
        <f>H44+H45</f>
        <v>0</v>
      </c>
      <c r="I43" s="464"/>
    </row>
    <row r="44" spans="1:9" s="4" customFormat="1" ht="47.25" customHeight="1" hidden="1">
      <c r="A44" s="96" t="s">
        <v>133</v>
      </c>
      <c r="B44" s="48" t="s">
        <v>416</v>
      </c>
      <c r="C44" s="93" t="s">
        <v>208</v>
      </c>
      <c r="D44" s="93" t="s">
        <v>210</v>
      </c>
      <c r="E44" s="84" t="s">
        <v>43</v>
      </c>
      <c r="F44" s="93" t="s">
        <v>228</v>
      </c>
      <c r="G44" s="38"/>
      <c r="H44" s="38"/>
      <c r="I44" s="464"/>
    </row>
    <row r="45" spans="1:9" s="4" customFormat="1" ht="47.25" customHeight="1" hidden="1">
      <c r="A45" s="96" t="s">
        <v>92</v>
      </c>
      <c r="B45" s="48" t="s">
        <v>416</v>
      </c>
      <c r="C45" s="93" t="s">
        <v>208</v>
      </c>
      <c r="D45" s="93" t="s">
        <v>210</v>
      </c>
      <c r="E45" s="84" t="s">
        <v>83</v>
      </c>
      <c r="F45" s="93" t="s">
        <v>91</v>
      </c>
      <c r="G45" s="38"/>
      <c r="H45" s="38"/>
      <c r="I45" s="464"/>
    </row>
    <row r="46" spans="1:9" s="4" customFormat="1" ht="29.25" customHeight="1">
      <c r="A46" s="97" t="s">
        <v>134</v>
      </c>
      <c r="B46" s="47" t="s">
        <v>416</v>
      </c>
      <c r="C46" s="68" t="s">
        <v>208</v>
      </c>
      <c r="D46" s="68" t="s">
        <v>210</v>
      </c>
      <c r="E46" s="117" t="s">
        <v>45</v>
      </c>
      <c r="F46" s="68"/>
      <c r="G46" s="69">
        <f aca="true" t="shared" si="2" ref="G46:H49">G47</f>
        <v>1</v>
      </c>
      <c r="H46" s="69">
        <f t="shared" si="2"/>
        <v>1</v>
      </c>
      <c r="I46" s="462"/>
    </row>
    <row r="47" spans="1:9" s="4" customFormat="1" ht="30.75" customHeight="1">
      <c r="A47" s="98" t="s">
        <v>93</v>
      </c>
      <c r="B47" s="54" t="s">
        <v>416</v>
      </c>
      <c r="C47" s="55" t="s">
        <v>208</v>
      </c>
      <c r="D47" s="55" t="s">
        <v>210</v>
      </c>
      <c r="E47" s="72" t="s">
        <v>44</v>
      </c>
      <c r="F47" s="55"/>
      <c r="G47" s="67">
        <f t="shared" si="2"/>
        <v>1</v>
      </c>
      <c r="H47" s="67">
        <f t="shared" si="2"/>
        <v>1</v>
      </c>
      <c r="I47" s="463"/>
    </row>
    <row r="48" spans="1:9" s="4" customFormat="1" ht="30.75" customHeight="1">
      <c r="A48" s="34" t="s">
        <v>114</v>
      </c>
      <c r="B48" s="48" t="s">
        <v>416</v>
      </c>
      <c r="C48" s="55" t="s">
        <v>208</v>
      </c>
      <c r="D48" s="55" t="s">
        <v>210</v>
      </c>
      <c r="E48" s="72" t="s">
        <v>44</v>
      </c>
      <c r="F48" s="35" t="s">
        <v>115</v>
      </c>
      <c r="G48" s="67">
        <f t="shared" si="2"/>
        <v>1</v>
      </c>
      <c r="H48" s="67">
        <f t="shared" si="2"/>
        <v>1</v>
      </c>
      <c r="I48" s="463"/>
    </row>
    <row r="49" spans="1:9" s="4" customFormat="1" ht="30.75" customHeight="1">
      <c r="A49" s="152" t="s">
        <v>116</v>
      </c>
      <c r="B49" s="48" t="s">
        <v>416</v>
      </c>
      <c r="C49" s="25" t="s">
        <v>208</v>
      </c>
      <c r="D49" s="25" t="s">
        <v>210</v>
      </c>
      <c r="E49" s="60" t="s">
        <v>44</v>
      </c>
      <c r="F49" s="25" t="s">
        <v>86</v>
      </c>
      <c r="G49" s="38">
        <f t="shared" si="2"/>
        <v>1</v>
      </c>
      <c r="H49" s="38">
        <f t="shared" si="2"/>
        <v>1</v>
      </c>
      <c r="I49" s="464"/>
    </row>
    <row r="50" spans="1:9" s="4" customFormat="1" ht="47.25" customHeight="1" hidden="1">
      <c r="A50" s="94" t="s">
        <v>345</v>
      </c>
      <c r="B50" s="48" t="s">
        <v>416</v>
      </c>
      <c r="C50" s="93" t="s">
        <v>208</v>
      </c>
      <c r="D50" s="93" t="s">
        <v>210</v>
      </c>
      <c r="E50" s="84" t="s">
        <v>44</v>
      </c>
      <c r="F50" s="93" t="s">
        <v>226</v>
      </c>
      <c r="G50" s="38">
        <v>1</v>
      </c>
      <c r="H50" s="38">
        <v>1</v>
      </c>
      <c r="I50" s="464"/>
    </row>
    <row r="51" spans="1:9" s="103" customFormat="1" ht="47.25" customHeight="1" hidden="1">
      <c r="A51" s="91"/>
      <c r="B51" s="77"/>
      <c r="C51" s="109"/>
      <c r="D51" s="109"/>
      <c r="E51" s="117"/>
      <c r="F51" s="109"/>
      <c r="G51" s="153"/>
      <c r="H51" s="153"/>
      <c r="I51" s="471"/>
    </row>
    <row r="52" spans="1:9" s="18" customFormat="1" ht="47.25" customHeight="1" hidden="1">
      <c r="A52" s="56"/>
      <c r="B52" s="54"/>
      <c r="C52" s="87"/>
      <c r="D52" s="87"/>
      <c r="E52" s="72"/>
      <c r="F52" s="87"/>
      <c r="G52" s="144"/>
      <c r="H52" s="144"/>
      <c r="I52" s="472"/>
    </row>
    <row r="53" spans="1:9" s="18" customFormat="1" ht="47.25" customHeight="1" hidden="1">
      <c r="A53" s="34"/>
      <c r="B53" s="48"/>
      <c r="C53" s="50"/>
      <c r="D53" s="50"/>
      <c r="E53" s="127"/>
      <c r="F53" s="50"/>
      <c r="G53" s="129"/>
      <c r="H53" s="129"/>
      <c r="I53" s="473"/>
    </row>
    <row r="54" spans="1:9" s="18" customFormat="1" ht="47.25" customHeight="1" hidden="1">
      <c r="A54" s="34"/>
      <c r="B54" s="48"/>
      <c r="C54" s="50"/>
      <c r="D54" s="50"/>
      <c r="E54" s="127"/>
      <c r="F54" s="50"/>
      <c r="G54" s="129"/>
      <c r="H54" s="129"/>
      <c r="I54" s="473"/>
    </row>
    <row r="55" spans="1:9" s="18" customFormat="1" ht="47.25" customHeight="1" hidden="1">
      <c r="A55" s="152"/>
      <c r="B55" s="48"/>
      <c r="C55" s="50"/>
      <c r="D55" s="50"/>
      <c r="E55" s="127"/>
      <c r="F55" s="50"/>
      <c r="G55" s="129"/>
      <c r="H55" s="129"/>
      <c r="I55" s="473"/>
    </row>
    <row r="56" spans="1:9" s="5" customFormat="1" ht="47.25" customHeight="1" hidden="1">
      <c r="A56" s="94"/>
      <c r="B56" s="145"/>
      <c r="C56" s="142"/>
      <c r="D56" s="142"/>
      <c r="E56" s="143"/>
      <c r="F56" s="142"/>
      <c r="G56" s="146"/>
      <c r="H56" s="146"/>
      <c r="I56" s="474"/>
    </row>
    <row r="57" spans="1:9" s="18" customFormat="1" ht="47.25" customHeight="1" hidden="1">
      <c r="A57" s="34"/>
      <c r="B57" s="48"/>
      <c r="C57" s="50"/>
      <c r="D57" s="50"/>
      <c r="E57" s="127"/>
      <c r="F57" s="50"/>
      <c r="G57" s="129"/>
      <c r="H57" s="129"/>
      <c r="I57" s="473"/>
    </row>
    <row r="58" spans="1:9" s="18" customFormat="1" ht="47.25" customHeight="1" hidden="1">
      <c r="A58" s="34"/>
      <c r="B58" s="48"/>
      <c r="C58" s="50"/>
      <c r="D58" s="50"/>
      <c r="E58" s="127"/>
      <c r="F58" s="50"/>
      <c r="G58" s="129"/>
      <c r="H58" s="129"/>
      <c r="I58" s="473"/>
    </row>
    <row r="59" spans="1:9" s="18" customFormat="1" ht="47.25" customHeight="1" hidden="1">
      <c r="A59" s="152"/>
      <c r="B59" s="48"/>
      <c r="C59" s="50"/>
      <c r="D59" s="50"/>
      <c r="E59" s="127"/>
      <c r="F59" s="50"/>
      <c r="G59" s="129"/>
      <c r="H59" s="129"/>
      <c r="I59" s="473"/>
    </row>
    <row r="60" spans="1:9" s="5" customFormat="1" ht="47.25" customHeight="1" hidden="1">
      <c r="A60" s="94"/>
      <c r="B60" s="145"/>
      <c r="C60" s="142"/>
      <c r="D60" s="142"/>
      <c r="E60" s="143"/>
      <c r="F60" s="142"/>
      <c r="G60" s="146"/>
      <c r="H60" s="146"/>
      <c r="I60" s="474"/>
    </row>
    <row r="61" spans="1:9" s="4" customFormat="1" ht="29.25" customHeight="1">
      <c r="A61" s="97" t="s">
        <v>134</v>
      </c>
      <c r="B61" s="77" t="s">
        <v>416</v>
      </c>
      <c r="C61" s="68" t="s">
        <v>208</v>
      </c>
      <c r="D61" s="68" t="s">
        <v>218</v>
      </c>
      <c r="E61" s="117" t="s">
        <v>45</v>
      </c>
      <c r="F61" s="68"/>
      <c r="G61" s="69">
        <f>G62</f>
        <v>61.8</v>
      </c>
      <c r="H61" s="69">
        <f>H62</f>
        <v>61.8</v>
      </c>
      <c r="I61" s="462"/>
    </row>
    <row r="62" spans="1:9" s="18" customFormat="1" ht="29.25" customHeight="1">
      <c r="A62" s="165" t="s">
        <v>94</v>
      </c>
      <c r="B62" s="48" t="s">
        <v>416</v>
      </c>
      <c r="C62" s="87" t="s">
        <v>208</v>
      </c>
      <c r="D62" s="87" t="s">
        <v>218</v>
      </c>
      <c r="E62" s="72" t="s">
        <v>274</v>
      </c>
      <c r="F62" s="87"/>
      <c r="G62" s="144">
        <f>G63+G67</f>
        <v>61.8</v>
      </c>
      <c r="H62" s="144">
        <f>H63+H67</f>
        <v>61.8</v>
      </c>
      <c r="I62" s="472"/>
    </row>
    <row r="63" spans="1:9" s="18" customFormat="1" ht="43.5" customHeight="1">
      <c r="A63" s="80" t="s">
        <v>110</v>
      </c>
      <c r="B63" s="48" t="s">
        <v>416</v>
      </c>
      <c r="C63" s="50" t="s">
        <v>208</v>
      </c>
      <c r="D63" s="50" t="s">
        <v>218</v>
      </c>
      <c r="E63" s="127" t="s">
        <v>274</v>
      </c>
      <c r="F63" s="50" t="s">
        <v>417</v>
      </c>
      <c r="G63" s="144">
        <f>G64</f>
        <v>61.8</v>
      </c>
      <c r="H63" s="144">
        <f>H64</f>
        <v>61.8</v>
      </c>
      <c r="I63" s="472"/>
    </row>
    <row r="64" spans="1:9" s="4" customFormat="1" ht="17.25" customHeight="1">
      <c r="A64" s="152" t="s">
        <v>85</v>
      </c>
      <c r="B64" s="48" t="s">
        <v>416</v>
      </c>
      <c r="C64" s="26" t="s">
        <v>208</v>
      </c>
      <c r="D64" s="26" t="s">
        <v>218</v>
      </c>
      <c r="E64" s="127" t="s">
        <v>274</v>
      </c>
      <c r="F64" s="26" t="s">
        <v>352</v>
      </c>
      <c r="G64" s="39">
        <f>G65+G66</f>
        <v>61.8</v>
      </c>
      <c r="H64" s="39">
        <f>H65+H66</f>
        <v>61.8</v>
      </c>
      <c r="I64" s="465"/>
    </row>
    <row r="65" spans="1:9" s="4" customFormat="1" ht="15.75" hidden="1">
      <c r="A65" s="81" t="s">
        <v>77</v>
      </c>
      <c r="B65" s="145" t="s">
        <v>416</v>
      </c>
      <c r="C65" s="101" t="s">
        <v>208</v>
      </c>
      <c r="D65" s="101" t="s">
        <v>218</v>
      </c>
      <c r="E65" s="143" t="s">
        <v>274</v>
      </c>
      <c r="F65" s="93" t="s">
        <v>222</v>
      </c>
      <c r="G65" s="38">
        <v>47.5</v>
      </c>
      <c r="H65" s="38">
        <v>47.5</v>
      </c>
      <c r="I65" s="464"/>
    </row>
    <row r="66" spans="1:9" s="4" customFormat="1" ht="38.25" hidden="1">
      <c r="A66" s="81" t="s">
        <v>79</v>
      </c>
      <c r="B66" s="145" t="s">
        <v>416</v>
      </c>
      <c r="C66" s="101" t="s">
        <v>208</v>
      </c>
      <c r="D66" s="101" t="s">
        <v>218</v>
      </c>
      <c r="E66" s="143" t="s">
        <v>274</v>
      </c>
      <c r="F66" s="93" t="s">
        <v>80</v>
      </c>
      <c r="G66" s="38">
        <v>14.3</v>
      </c>
      <c r="H66" s="38">
        <v>14.3</v>
      </c>
      <c r="I66" s="464"/>
    </row>
    <row r="67" spans="1:9" s="4" customFormat="1" ht="25.5" hidden="1">
      <c r="A67" s="34" t="s">
        <v>114</v>
      </c>
      <c r="B67" s="48" t="s">
        <v>416</v>
      </c>
      <c r="C67" s="28" t="s">
        <v>208</v>
      </c>
      <c r="D67" s="28" t="s">
        <v>218</v>
      </c>
      <c r="E67" s="127" t="s">
        <v>274</v>
      </c>
      <c r="F67" s="25" t="s">
        <v>115</v>
      </c>
      <c r="G67" s="38">
        <f>G68</f>
        <v>0</v>
      </c>
      <c r="H67" s="38">
        <f>H68</f>
        <v>0</v>
      </c>
      <c r="I67" s="464"/>
    </row>
    <row r="68" spans="1:9" s="4" customFormat="1" ht="25.5" hidden="1">
      <c r="A68" s="24" t="s">
        <v>87</v>
      </c>
      <c r="B68" s="48" t="s">
        <v>416</v>
      </c>
      <c r="C68" s="28" t="s">
        <v>208</v>
      </c>
      <c r="D68" s="28" t="s">
        <v>218</v>
      </c>
      <c r="E68" s="127" t="s">
        <v>274</v>
      </c>
      <c r="F68" s="25" t="s">
        <v>86</v>
      </c>
      <c r="G68" s="38">
        <f>G69+G70</f>
        <v>0</v>
      </c>
      <c r="H68" s="38">
        <f>H69+H70</f>
        <v>0</v>
      </c>
      <c r="I68" s="464"/>
    </row>
    <row r="69" spans="1:9" s="4" customFormat="1" ht="25.5" hidden="1">
      <c r="A69" s="94" t="s">
        <v>224</v>
      </c>
      <c r="B69" s="145" t="s">
        <v>416</v>
      </c>
      <c r="C69" s="101" t="s">
        <v>208</v>
      </c>
      <c r="D69" s="101" t="s">
        <v>218</v>
      </c>
      <c r="E69" s="143" t="s">
        <v>274</v>
      </c>
      <c r="F69" s="93" t="s">
        <v>225</v>
      </c>
      <c r="G69" s="39"/>
      <c r="H69" s="39"/>
      <c r="I69" s="465"/>
    </row>
    <row r="70" spans="1:9" s="4" customFormat="1" ht="47.25" customHeight="1" hidden="1">
      <c r="A70" s="94" t="s">
        <v>345</v>
      </c>
      <c r="B70" s="145" t="s">
        <v>416</v>
      </c>
      <c r="C70" s="101" t="s">
        <v>208</v>
      </c>
      <c r="D70" s="101" t="s">
        <v>218</v>
      </c>
      <c r="E70" s="143" t="s">
        <v>274</v>
      </c>
      <c r="F70" s="93" t="s">
        <v>226</v>
      </c>
      <c r="G70" s="38"/>
      <c r="H70" s="38"/>
      <c r="I70" s="465"/>
    </row>
    <row r="71" spans="1:9" s="103" customFormat="1" ht="47.25" customHeight="1" hidden="1">
      <c r="A71" s="91" t="s">
        <v>95</v>
      </c>
      <c r="B71" s="77" t="s">
        <v>416</v>
      </c>
      <c r="C71" s="109" t="s">
        <v>208</v>
      </c>
      <c r="D71" s="109" t="s">
        <v>218</v>
      </c>
      <c r="E71" s="117" t="s">
        <v>46</v>
      </c>
      <c r="F71" s="68"/>
      <c r="G71" s="69">
        <f>G72+G76</f>
        <v>0</v>
      </c>
      <c r="H71" s="69">
        <f>H72+H76</f>
        <v>0</v>
      </c>
      <c r="I71" s="462"/>
    </row>
    <row r="72" spans="1:9" s="18" customFormat="1" ht="47.25" customHeight="1" hidden="1">
      <c r="A72" s="56"/>
      <c r="B72" s="54"/>
      <c r="C72" s="87"/>
      <c r="D72" s="87"/>
      <c r="E72" s="72"/>
      <c r="F72" s="55"/>
      <c r="G72" s="67"/>
      <c r="H72" s="67"/>
      <c r="I72" s="463"/>
    </row>
    <row r="73" spans="1:9" s="18" customFormat="1" ht="47.25" customHeight="1" hidden="1">
      <c r="A73" s="34"/>
      <c r="B73" s="48"/>
      <c r="C73" s="50"/>
      <c r="D73" s="50"/>
      <c r="E73" s="127"/>
      <c r="F73" s="35"/>
      <c r="G73" s="67"/>
      <c r="H73" s="67"/>
      <c r="I73" s="463"/>
    </row>
    <row r="74" spans="1:9" s="18" customFormat="1" ht="47.25" customHeight="1" hidden="1">
      <c r="A74" s="152"/>
      <c r="B74" s="48"/>
      <c r="C74" s="50"/>
      <c r="D74" s="50"/>
      <c r="E74" s="127"/>
      <c r="F74" s="35"/>
      <c r="G74" s="67"/>
      <c r="H74" s="67"/>
      <c r="I74" s="463"/>
    </row>
    <row r="75" spans="1:9" s="4" customFormat="1" ht="47.25" customHeight="1" hidden="1">
      <c r="A75" s="27"/>
      <c r="B75" s="48"/>
      <c r="C75" s="50"/>
      <c r="D75" s="26"/>
      <c r="E75" s="60"/>
      <c r="F75" s="25"/>
      <c r="G75" s="38"/>
      <c r="H75" s="38"/>
      <c r="I75" s="464"/>
    </row>
    <row r="76" spans="1:9" s="4" customFormat="1" ht="47.25" customHeight="1" hidden="1">
      <c r="A76" s="27" t="s">
        <v>135</v>
      </c>
      <c r="B76" s="48" t="s">
        <v>416</v>
      </c>
      <c r="C76" s="50" t="s">
        <v>208</v>
      </c>
      <c r="D76" s="26" t="s">
        <v>218</v>
      </c>
      <c r="E76" s="60" t="s">
        <v>136</v>
      </c>
      <c r="F76" s="25"/>
      <c r="G76" s="38">
        <f aca="true" t="shared" si="3" ref="G76:H78">G77</f>
        <v>0</v>
      </c>
      <c r="H76" s="38">
        <f t="shared" si="3"/>
        <v>0</v>
      </c>
      <c r="I76" s="464"/>
    </row>
    <row r="77" spans="1:9" s="4" customFormat="1" ht="47.25" customHeight="1" hidden="1">
      <c r="A77" s="27" t="s">
        <v>7</v>
      </c>
      <c r="B77" s="48" t="s">
        <v>416</v>
      </c>
      <c r="C77" s="50" t="s">
        <v>208</v>
      </c>
      <c r="D77" s="26" t="s">
        <v>218</v>
      </c>
      <c r="E77" s="60" t="s">
        <v>136</v>
      </c>
      <c r="F77" s="25" t="s">
        <v>117</v>
      </c>
      <c r="G77" s="38">
        <f t="shared" si="3"/>
        <v>0</v>
      </c>
      <c r="H77" s="38">
        <f t="shared" si="3"/>
        <v>0</v>
      </c>
      <c r="I77" s="464"/>
    </row>
    <row r="78" spans="1:9" s="4" customFormat="1" ht="47.25" customHeight="1" hidden="1">
      <c r="A78" s="34" t="s">
        <v>132</v>
      </c>
      <c r="B78" s="48" t="s">
        <v>416</v>
      </c>
      <c r="C78" s="50" t="s">
        <v>208</v>
      </c>
      <c r="D78" s="26" t="s">
        <v>218</v>
      </c>
      <c r="E78" s="60" t="s">
        <v>136</v>
      </c>
      <c r="F78" s="25" t="s">
        <v>89</v>
      </c>
      <c r="G78" s="38">
        <f t="shared" si="3"/>
        <v>0</v>
      </c>
      <c r="H78" s="38">
        <f t="shared" si="3"/>
        <v>0</v>
      </c>
      <c r="I78" s="464"/>
    </row>
    <row r="79" spans="1:9" s="4" customFormat="1" ht="47.25" customHeight="1" hidden="1">
      <c r="A79" s="94" t="s">
        <v>92</v>
      </c>
      <c r="B79" s="48" t="s">
        <v>416</v>
      </c>
      <c r="C79" s="104" t="s">
        <v>208</v>
      </c>
      <c r="D79" s="101" t="s">
        <v>218</v>
      </c>
      <c r="E79" s="84" t="s">
        <v>136</v>
      </c>
      <c r="F79" s="93" t="s">
        <v>91</v>
      </c>
      <c r="G79" s="38"/>
      <c r="H79" s="38"/>
      <c r="I79" s="464"/>
    </row>
    <row r="80" spans="1:9" s="169" customFormat="1" ht="15" customHeight="1">
      <c r="A80" s="166" t="s">
        <v>230</v>
      </c>
      <c r="B80" s="47" t="s">
        <v>416</v>
      </c>
      <c r="C80" s="167" t="s">
        <v>209</v>
      </c>
      <c r="D80" s="167"/>
      <c r="E80" s="60"/>
      <c r="F80" s="167"/>
      <c r="G80" s="168">
        <f aca="true" t="shared" si="4" ref="G80:H82">G81</f>
        <v>358.7</v>
      </c>
      <c r="H80" s="168">
        <f t="shared" si="4"/>
        <v>373.1</v>
      </c>
      <c r="I80" s="475"/>
    </row>
    <row r="81" spans="1:9" s="107" customFormat="1" ht="15" customHeight="1">
      <c r="A81" s="170" t="s">
        <v>231</v>
      </c>
      <c r="B81" s="47" t="s">
        <v>416</v>
      </c>
      <c r="C81" s="130" t="s">
        <v>209</v>
      </c>
      <c r="D81" s="130" t="s">
        <v>211</v>
      </c>
      <c r="E81" s="131"/>
      <c r="F81" s="130"/>
      <c r="G81" s="106">
        <f t="shared" si="4"/>
        <v>358.7</v>
      </c>
      <c r="H81" s="106">
        <f t="shared" si="4"/>
        <v>373.1</v>
      </c>
      <c r="I81" s="476"/>
    </row>
    <row r="82" spans="1:9" s="4" customFormat="1" ht="30" customHeight="1">
      <c r="A82" s="97" t="s">
        <v>134</v>
      </c>
      <c r="B82" s="77" t="s">
        <v>416</v>
      </c>
      <c r="C82" s="109" t="s">
        <v>209</v>
      </c>
      <c r="D82" s="109" t="s">
        <v>211</v>
      </c>
      <c r="E82" s="117" t="s">
        <v>45</v>
      </c>
      <c r="F82" s="109"/>
      <c r="G82" s="153">
        <f t="shared" si="4"/>
        <v>358.7</v>
      </c>
      <c r="H82" s="153">
        <f t="shared" si="4"/>
        <v>373.1</v>
      </c>
      <c r="I82" s="471"/>
    </row>
    <row r="83" spans="1:9" s="18" customFormat="1" ht="27.75" customHeight="1">
      <c r="A83" s="165" t="s">
        <v>232</v>
      </c>
      <c r="B83" s="48" t="s">
        <v>416</v>
      </c>
      <c r="C83" s="87" t="s">
        <v>209</v>
      </c>
      <c r="D83" s="87" t="s">
        <v>211</v>
      </c>
      <c r="E83" s="72" t="s">
        <v>47</v>
      </c>
      <c r="F83" s="87"/>
      <c r="G83" s="144">
        <f>G84+G89</f>
        <v>358.7</v>
      </c>
      <c r="H83" s="144">
        <f>H84+H89</f>
        <v>373.1</v>
      </c>
      <c r="I83" s="472"/>
    </row>
    <row r="84" spans="1:9" s="18" customFormat="1" ht="42" customHeight="1">
      <c r="A84" s="80" t="s">
        <v>110</v>
      </c>
      <c r="B84" s="48" t="s">
        <v>416</v>
      </c>
      <c r="C84" s="26" t="s">
        <v>209</v>
      </c>
      <c r="D84" s="26" t="s">
        <v>211</v>
      </c>
      <c r="E84" s="60" t="s">
        <v>47</v>
      </c>
      <c r="F84" s="50" t="s">
        <v>417</v>
      </c>
      <c r="G84" s="144">
        <f>G85</f>
        <v>358.7</v>
      </c>
      <c r="H84" s="144">
        <f>H85</f>
        <v>373.1</v>
      </c>
      <c r="I84" s="472"/>
    </row>
    <row r="85" spans="1:9" s="4" customFormat="1" ht="20.25" customHeight="1">
      <c r="A85" s="152" t="s">
        <v>85</v>
      </c>
      <c r="B85" s="48" t="s">
        <v>416</v>
      </c>
      <c r="C85" s="26" t="s">
        <v>209</v>
      </c>
      <c r="D85" s="26" t="s">
        <v>211</v>
      </c>
      <c r="E85" s="60" t="s">
        <v>47</v>
      </c>
      <c r="F85" s="26" t="s">
        <v>352</v>
      </c>
      <c r="G85" s="39">
        <f>G86+G87+G88</f>
        <v>358.7</v>
      </c>
      <c r="H85" s="39">
        <f>H86+H87+H88</f>
        <v>373.1</v>
      </c>
      <c r="I85" s="465"/>
    </row>
    <row r="86" spans="1:9" ht="25.5" hidden="1">
      <c r="A86" s="81" t="s">
        <v>344</v>
      </c>
      <c r="B86" s="82" t="s">
        <v>416</v>
      </c>
      <c r="C86" s="101" t="s">
        <v>209</v>
      </c>
      <c r="D86" s="101" t="s">
        <v>211</v>
      </c>
      <c r="E86" s="84" t="s">
        <v>47</v>
      </c>
      <c r="F86" s="93" t="s">
        <v>222</v>
      </c>
      <c r="G86" s="38">
        <v>275.5</v>
      </c>
      <c r="H86" s="38">
        <v>286.6</v>
      </c>
      <c r="I86" s="464"/>
    </row>
    <row r="87" spans="1:9" ht="25.5" hidden="1">
      <c r="A87" s="81" t="s">
        <v>88</v>
      </c>
      <c r="B87" s="82" t="s">
        <v>416</v>
      </c>
      <c r="C87" s="101" t="s">
        <v>209</v>
      </c>
      <c r="D87" s="101" t="s">
        <v>211</v>
      </c>
      <c r="E87" s="84" t="s">
        <v>47</v>
      </c>
      <c r="F87" s="93" t="s">
        <v>223</v>
      </c>
      <c r="G87" s="38"/>
      <c r="H87" s="38"/>
      <c r="I87" s="464"/>
    </row>
    <row r="88" spans="1:9" ht="38.25" hidden="1">
      <c r="A88" s="81" t="s">
        <v>79</v>
      </c>
      <c r="B88" s="82" t="s">
        <v>416</v>
      </c>
      <c r="C88" s="101" t="s">
        <v>209</v>
      </c>
      <c r="D88" s="101" t="s">
        <v>211</v>
      </c>
      <c r="E88" s="84" t="s">
        <v>47</v>
      </c>
      <c r="F88" s="93" t="s">
        <v>80</v>
      </c>
      <c r="G88" s="38">
        <v>83.2</v>
      </c>
      <c r="H88" s="38">
        <v>86.5</v>
      </c>
      <c r="I88" s="464"/>
    </row>
    <row r="89" spans="1:9" ht="47.25" customHeight="1" hidden="1">
      <c r="A89" s="34" t="s">
        <v>114</v>
      </c>
      <c r="B89" s="48" t="s">
        <v>416</v>
      </c>
      <c r="C89" s="28" t="s">
        <v>209</v>
      </c>
      <c r="D89" s="28" t="s">
        <v>211</v>
      </c>
      <c r="E89" s="31" t="s">
        <v>47</v>
      </c>
      <c r="F89" s="25" t="s">
        <v>115</v>
      </c>
      <c r="G89" s="38">
        <f>G90</f>
        <v>0</v>
      </c>
      <c r="H89" s="38">
        <f>H90</f>
        <v>0</v>
      </c>
      <c r="I89" s="464"/>
    </row>
    <row r="90" spans="1:9" ht="25.5" hidden="1">
      <c r="A90" s="24" t="s">
        <v>116</v>
      </c>
      <c r="B90" s="48" t="s">
        <v>416</v>
      </c>
      <c r="C90" s="28" t="s">
        <v>209</v>
      </c>
      <c r="D90" s="28" t="s">
        <v>211</v>
      </c>
      <c r="E90" s="31" t="s">
        <v>47</v>
      </c>
      <c r="F90" s="25" t="s">
        <v>86</v>
      </c>
      <c r="G90" s="38">
        <f>G91+G92</f>
        <v>0</v>
      </c>
      <c r="H90" s="38">
        <f>H91+H92</f>
        <v>0</v>
      </c>
      <c r="I90" s="464"/>
    </row>
    <row r="91" spans="1:9" s="5" customFormat="1" ht="25.5" hidden="1">
      <c r="A91" s="94" t="s">
        <v>224</v>
      </c>
      <c r="B91" s="82" t="s">
        <v>416</v>
      </c>
      <c r="C91" s="101" t="s">
        <v>209</v>
      </c>
      <c r="D91" s="101" t="s">
        <v>211</v>
      </c>
      <c r="E91" s="84" t="s">
        <v>47</v>
      </c>
      <c r="F91" s="93" t="s">
        <v>225</v>
      </c>
      <c r="G91" s="39"/>
      <c r="H91" s="39"/>
      <c r="I91" s="465"/>
    </row>
    <row r="92" spans="1:9" ht="47.25" customHeight="1" hidden="1">
      <c r="A92" s="94" t="s">
        <v>345</v>
      </c>
      <c r="B92" s="82" t="s">
        <v>416</v>
      </c>
      <c r="C92" s="101" t="s">
        <v>209</v>
      </c>
      <c r="D92" s="101" t="s">
        <v>211</v>
      </c>
      <c r="E92" s="84" t="s">
        <v>47</v>
      </c>
      <c r="F92" s="93" t="s">
        <v>226</v>
      </c>
      <c r="G92" s="38"/>
      <c r="H92" s="38"/>
      <c r="I92" s="465"/>
    </row>
    <row r="93" spans="1:9" s="151" customFormat="1" ht="47.25" customHeight="1" hidden="1">
      <c r="A93" s="30" t="s">
        <v>233</v>
      </c>
      <c r="B93" s="47" t="s">
        <v>416</v>
      </c>
      <c r="C93" s="171" t="s">
        <v>211</v>
      </c>
      <c r="D93" s="171"/>
      <c r="E93" s="60"/>
      <c r="F93" s="171"/>
      <c r="G93" s="172">
        <f>G94</f>
        <v>0</v>
      </c>
      <c r="H93" s="172">
        <f>H94</f>
        <v>0</v>
      </c>
      <c r="I93" s="477"/>
    </row>
    <row r="94" spans="1:9" s="107" customFormat="1" ht="47.25" customHeight="1" hidden="1">
      <c r="A94" s="75" t="s">
        <v>234</v>
      </c>
      <c r="B94" s="47" t="s">
        <v>416</v>
      </c>
      <c r="C94" s="43" t="s">
        <v>211</v>
      </c>
      <c r="D94" s="43" t="s">
        <v>212</v>
      </c>
      <c r="E94" s="131"/>
      <c r="F94" s="43"/>
      <c r="G94" s="106">
        <f>G95+G99+G102</f>
        <v>0</v>
      </c>
      <c r="H94" s="106">
        <f>H95+H99+H102</f>
        <v>0</v>
      </c>
      <c r="I94" s="476"/>
    </row>
    <row r="95" spans="1:9" s="103" customFormat="1" ht="47.25" customHeight="1" hidden="1">
      <c r="A95" s="91" t="s">
        <v>533</v>
      </c>
      <c r="B95" s="77" t="s">
        <v>416</v>
      </c>
      <c r="C95" s="68" t="s">
        <v>211</v>
      </c>
      <c r="D95" s="68" t="s">
        <v>212</v>
      </c>
      <c r="E95" s="117" t="s">
        <v>534</v>
      </c>
      <c r="F95" s="68"/>
      <c r="G95" s="69">
        <f aca="true" t="shared" si="5" ref="G95:H97">G96</f>
        <v>0</v>
      </c>
      <c r="H95" s="69">
        <f t="shared" si="5"/>
        <v>0</v>
      </c>
      <c r="I95" s="462"/>
    </row>
    <row r="96" spans="1:9" s="18" customFormat="1" ht="47.25" customHeight="1" hidden="1">
      <c r="A96" s="34" t="s">
        <v>535</v>
      </c>
      <c r="B96" s="48" t="s">
        <v>416</v>
      </c>
      <c r="C96" s="25" t="s">
        <v>211</v>
      </c>
      <c r="D96" s="25" t="s">
        <v>212</v>
      </c>
      <c r="E96" s="60" t="s">
        <v>536</v>
      </c>
      <c r="F96" s="35" t="s">
        <v>115</v>
      </c>
      <c r="G96" s="129">
        <f t="shared" si="5"/>
        <v>0</v>
      </c>
      <c r="H96" s="129">
        <f t="shared" si="5"/>
        <v>0</v>
      </c>
      <c r="I96" s="473"/>
    </row>
    <row r="97" spans="1:9" s="18" customFormat="1" ht="47.25" customHeight="1" hidden="1">
      <c r="A97" s="152" t="s">
        <v>116</v>
      </c>
      <c r="B97" s="48" t="s">
        <v>416</v>
      </c>
      <c r="C97" s="25" t="s">
        <v>211</v>
      </c>
      <c r="D97" s="25" t="s">
        <v>212</v>
      </c>
      <c r="E97" s="60" t="s">
        <v>536</v>
      </c>
      <c r="F97" s="35" t="s">
        <v>86</v>
      </c>
      <c r="G97" s="129">
        <f t="shared" si="5"/>
        <v>0</v>
      </c>
      <c r="H97" s="129">
        <f t="shared" si="5"/>
        <v>0</v>
      </c>
      <c r="I97" s="473"/>
    </row>
    <row r="98" spans="1:9" ht="47.25" customHeight="1" hidden="1">
      <c r="A98" s="94" t="s">
        <v>345</v>
      </c>
      <c r="B98" s="48" t="s">
        <v>416</v>
      </c>
      <c r="C98" s="93" t="s">
        <v>211</v>
      </c>
      <c r="D98" s="93" t="s">
        <v>212</v>
      </c>
      <c r="E98" s="147" t="s">
        <v>536</v>
      </c>
      <c r="F98" s="93" t="s">
        <v>226</v>
      </c>
      <c r="G98" s="40"/>
      <c r="H98" s="40"/>
      <c r="I98" s="478"/>
    </row>
    <row r="99" spans="1:9" s="5" customFormat="1" ht="47.25" customHeight="1" hidden="1">
      <c r="A99" s="27" t="s">
        <v>456</v>
      </c>
      <c r="B99" s="48" t="s">
        <v>416</v>
      </c>
      <c r="C99" s="25" t="s">
        <v>211</v>
      </c>
      <c r="D99" s="25" t="s">
        <v>212</v>
      </c>
      <c r="E99" s="31" t="s">
        <v>457</v>
      </c>
      <c r="F99" s="25"/>
      <c r="G99" s="40">
        <f>G100</f>
        <v>0</v>
      </c>
      <c r="H99" s="40">
        <f>H100</f>
        <v>0</v>
      </c>
      <c r="I99" s="478"/>
    </row>
    <row r="100" spans="1:9" ht="47.25" customHeight="1" hidden="1">
      <c r="A100" s="27" t="s">
        <v>140</v>
      </c>
      <c r="B100" s="48" t="s">
        <v>416</v>
      </c>
      <c r="C100" s="25" t="s">
        <v>211</v>
      </c>
      <c r="D100" s="25" t="s">
        <v>212</v>
      </c>
      <c r="E100" s="31" t="s">
        <v>457</v>
      </c>
      <c r="F100" s="25" t="s">
        <v>141</v>
      </c>
      <c r="G100" s="40">
        <v>0</v>
      </c>
      <c r="H100" s="40">
        <v>0</v>
      </c>
      <c r="I100" s="478"/>
    </row>
    <row r="101" spans="1:9" ht="47.25" customHeight="1" hidden="1">
      <c r="A101" s="195" t="s">
        <v>458</v>
      </c>
      <c r="B101" s="145" t="s">
        <v>416</v>
      </c>
      <c r="C101" s="154" t="s">
        <v>211</v>
      </c>
      <c r="D101" s="154" t="s">
        <v>212</v>
      </c>
      <c r="E101" s="147" t="s">
        <v>457</v>
      </c>
      <c r="F101" s="154" t="s">
        <v>459</v>
      </c>
      <c r="G101" s="148"/>
      <c r="H101" s="148"/>
      <c r="I101" s="479"/>
    </row>
    <row r="102" spans="1:9" s="4" customFormat="1" ht="47.25" customHeight="1" hidden="1">
      <c r="A102" s="27" t="s">
        <v>537</v>
      </c>
      <c r="B102" s="48" t="s">
        <v>416</v>
      </c>
      <c r="C102" s="25" t="s">
        <v>211</v>
      </c>
      <c r="D102" s="25" t="s">
        <v>212</v>
      </c>
      <c r="E102" s="31" t="s">
        <v>538</v>
      </c>
      <c r="F102" s="25"/>
      <c r="G102" s="39">
        <f aca="true" t="shared" si="6" ref="G102:H104">G103</f>
        <v>0</v>
      </c>
      <c r="H102" s="39">
        <f t="shared" si="6"/>
        <v>0</v>
      </c>
      <c r="I102" s="465"/>
    </row>
    <row r="103" spans="1:9" s="4" customFormat="1" ht="47.25" customHeight="1" hidden="1">
      <c r="A103" s="34" t="s">
        <v>114</v>
      </c>
      <c r="B103" s="48" t="s">
        <v>416</v>
      </c>
      <c r="C103" s="25" t="s">
        <v>211</v>
      </c>
      <c r="D103" s="25" t="s">
        <v>212</v>
      </c>
      <c r="E103" s="31" t="s">
        <v>538</v>
      </c>
      <c r="F103" s="25" t="s">
        <v>115</v>
      </c>
      <c r="G103" s="39">
        <f t="shared" si="6"/>
        <v>0</v>
      </c>
      <c r="H103" s="39">
        <f t="shared" si="6"/>
        <v>0</v>
      </c>
      <c r="I103" s="465"/>
    </row>
    <row r="104" spans="1:9" s="4" customFormat="1" ht="47.25" customHeight="1" hidden="1">
      <c r="A104" s="152" t="s">
        <v>116</v>
      </c>
      <c r="B104" s="48" t="s">
        <v>416</v>
      </c>
      <c r="C104" s="25" t="s">
        <v>211</v>
      </c>
      <c r="D104" s="25" t="s">
        <v>212</v>
      </c>
      <c r="E104" s="31" t="s">
        <v>538</v>
      </c>
      <c r="F104" s="25" t="s">
        <v>86</v>
      </c>
      <c r="G104" s="39">
        <f t="shared" si="6"/>
        <v>0</v>
      </c>
      <c r="H104" s="39">
        <f t="shared" si="6"/>
        <v>0</v>
      </c>
      <c r="I104" s="465"/>
    </row>
    <row r="105" spans="1:9" s="4" customFormat="1" ht="47.25" customHeight="1" hidden="1">
      <c r="A105" s="296" t="s">
        <v>539</v>
      </c>
      <c r="B105" s="145" t="s">
        <v>416</v>
      </c>
      <c r="C105" s="154" t="s">
        <v>211</v>
      </c>
      <c r="D105" s="154" t="s">
        <v>212</v>
      </c>
      <c r="E105" s="147" t="s">
        <v>538</v>
      </c>
      <c r="F105" s="154" t="s">
        <v>226</v>
      </c>
      <c r="G105" s="148"/>
      <c r="H105" s="148"/>
      <c r="I105" s="465"/>
    </row>
    <row r="106" spans="1:9" s="151" customFormat="1" ht="15.75" customHeight="1">
      <c r="A106" s="166" t="s">
        <v>235</v>
      </c>
      <c r="B106" s="47" t="s">
        <v>416</v>
      </c>
      <c r="C106" s="171" t="s">
        <v>210</v>
      </c>
      <c r="D106" s="171"/>
      <c r="E106" s="60"/>
      <c r="F106" s="171"/>
      <c r="G106" s="172">
        <f>G113+G146+G107</f>
        <v>5199.2</v>
      </c>
      <c r="H106" s="172">
        <f>H113+H146+H107</f>
        <v>5199.2</v>
      </c>
      <c r="I106" s="477"/>
    </row>
    <row r="107" spans="1:9" s="107" customFormat="1" ht="15" customHeight="1">
      <c r="A107" s="108" t="s">
        <v>217</v>
      </c>
      <c r="B107" s="47" t="s">
        <v>416</v>
      </c>
      <c r="C107" s="43" t="s">
        <v>210</v>
      </c>
      <c r="D107" s="43" t="s">
        <v>213</v>
      </c>
      <c r="E107" s="131"/>
      <c r="F107" s="43"/>
      <c r="G107" s="44">
        <f aca="true" t="shared" si="7" ref="G107:H111">G108</f>
        <v>7.4</v>
      </c>
      <c r="H107" s="44">
        <f t="shared" si="7"/>
        <v>7.4</v>
      </c>
      <c r="I107" s="461"/>
    </row>
    <row r="108" spans="1:9" s="103" customFormat="1" ht="29.25" customHeight="1">
      <c r="A108" s="97" t="s">
        <v>134</v>
      </c>
      <c r="B108" s="77" t="s">
        <v>416</v>
      </c>
      <c r="C108" s="109" t="s">
        <v>210</v>
      </c>
      <c r="D108" s="109" t="s">
        <v>213</v>
      </c>
      <c r="E108" s="117" t="s">
        <v>45</v>
      </c>
      <c r="F108" s="109"/>
      <c r="G108" s="69">
        <f t="shared" si="7"/>
        <v>7.4</v>
      </c>
      <c r="H108" s="69">
        <f t="shared" si="7"/>
        <v>7.4</v>
      </c>
      <c r="I108" s="462"/>
    </row>
    <row r="109" spans="1:9" s="18" customFormat="1" ht="52.5" customHeight="1">
      <c r="A109" s="56" t="s">
        <v>96</v>
      </c>
      <c r="B109" s="54" t="s">
        <v>416</v>
      </c>
      <c r="C109" s="55" t="s">
        <v>210</v>
      </c>
      <c r="D109" s="55" t="s">
        <v>213</v>
      </c>
      <c r="E109" s="72" t="s">
        <v>48</v>
      </c>
      <c r="F109" s="55"/>
      <c r="G109" s="67">
        <f t="shared" si="7"/>
        <v>7.4</v>
      </c>
      <c r="H109" s="67">
        <f t="shared" si="7"/>
        <v>7.4</v>
      </c>
      <c r="I109" s="463"/>
    </row>
    <row r="110" spans="1:9" s="18" customFormat="1" ht="27.75" customHeight="1">
      <c r="A110" s="34" t="s">
        <v>114</v>
      </c>
      <c r="B110" s="48" t="s">
        <v>416</v>
      </c>
      <c r="C110" s="25" t="s">
        <v>210</v>
      </c>
      <c r="D110" s="25" t="s">
        <v>213</v>
      </c>
      <c r="E110" s="60" t="s">
        <v>48</v>
      </c>
      <c r="F110" s="35" t="s">
        <v>115</v>
      </c>
      <c r="G110" s="67">
        <f t="shared" si="7"/>
        <v>7.4</v>
      </c>
      <c r="H110" s="67">
        <f t="shared" si="7"/>
        <v>7.4</v>
      </c>
      <c r="I110" s="463"/>
    </row>
    <row r="111" spans="1:9" s="18" customFormat="1" ht="27" customHeight="1">
      <c r="A111" s="152" t="s">
        <v>116</v>
      </c>
      <c r="B111" s="48" t="s">
        <v>416</v>
      </c>
      <c r="C111" s="25" t="s">
        <v>210</v>
      </c>
      <c r="D111" s="25" t="s">
        <v>213</v>
      </c>
      <c r="E111" s="60" t="s">
        <v>48</v>
      </c>
      <c r="F111" s="35" t="s">
        <v>86</v>
      </c>
      <c r="G111" s="67">
        <f t="shared" si="7"/>
        <v>7.4</v>
      </c>
      <c r="H111" s="67">
        <f t="shared" si="7"/>
        <v>7.4</v>
      </c>
      <c r="I111" s="463"/>
    </row>
    <row r="112" spans="1:9" ht="47.25" customHeight="1" hidden="1">
      <c r="A112" s="94" t="s">
        <v>345</v>
      </c>
      <c r="B112" s="48" t="s">
        <v>416</v>
      </c>
      <c r="C112" s="93" t="s">
        <v>210</v>
      </c>
      <c r="D112" s="93" t="s">
        <v>213</v>
      </c>
      <c r="E112" s="84" t="s">
        <v>48</v>
      </c>
      <c r="F112" s="93" t="s">
        <v>226</v>
      </c>
      <c r="G112" s="38">
        <v>7.4</v>
      </c>
      <c r="H112" s="38">
        <v>7.4</v>
      </c>
      <c r="I112" s="464"/>
    </row>
    <row r="113" spans="1:9" s="4" customFormat="1" ht="15" customHeight="1">
      <c r="A113" s="36" t="s">
        <v>206</v>
      </c>
      <c r="B113" s="149" t="s">
        <v>416</v>
      </c>
      <c r="C113" s="130" t="s">
        <v>210</v>
      </c>
      <c r="D113" s="130" t="s">
        <v>212</v>
      </c>
      <c r="E113" s="127"/>
      <c r="F113" s="130"/>
      <c r="G113" s="150">
        <f>G114+G141</f>
        <v>5191.8</v>
      </c>
      <c r="H113" s="150">
        <f>H114+H141</f>
        <v>5191.8</v>
      </c>
      <c r="I113" s="480"/>
    </row>
    <row r="114" spans="1:9" s="18" customFormat="1" ht="42" customHeight="1">
      <c r="A114" s="91" t="s">
        <v>624</v>
      </c>
      <c r="B114" s="77" t="s">
        <v>416</v>
      </c>
      <c r="C114" s="160" t="s">
        <v>210</v>
      </c>
      <c r="D114" s="160" t="s">
        <v>212</v>
      </c>
      <c r="E114" s="117" t="s">
        <v>99</v>
      </c>
      <c r="F114" s="160"/>
      <c r="G114" s="153">
        <f>G115</f>
        <v>5191.8</v>
      </c>
      <c r="H114" s="153">
        <f>H115</f>
        <v>5191.8</v>
      </c>
      <c r="I114" s="471"/>
    </row>
    <row r="115" spans="1:9" s="18" customFormat="1" ht="48" customHeight="1">
      <c r="A115" s="173" t="s">
        <v>275</v>
      </c>
      <c r="B115" s="48" t="s">
        <v>416</v>
      </c>
      <c r="C115" s="133" t="s">
        <v>210</v>
      </c>
      <c r="D115" s="133" t="s">
        <v>212</v>
      </c>
      <c r="E115" s="72" t="s">
        <v>276</v>
      </c>
      <c r="F115" s="133"/>
      <c r="G115" s="144">
        <f>G116</f>
        <v>5191.8</v>
      </c>
      <c r="H115" s="144">
        <f>H116</f>
        <v>5191.8</v>
      </c>
      <c r="I115" s="472"/>
    </row>
    <row r="116" spans="1:9" s="18" customFormat="1" ht="48" customHeight="1">
      <c r="A116" s="174" t="s">
        <v>142</v>
      </c>
      <c r="B116" s="175" t="s">
        <v>416</v>
      </c>
      <c r="C116" s="135" t="s">
        <v>210</v>
      </c>
      <c r="D116" s="135" t="s">
        <v>212</v>
      </c>
      <c r="E116" s="127" t="s">
        <v>276</v>
      </c>
      <c r="F116" s="133"/>
      <c r="G116" s="144">
        <f>G117+G121+G125+G132</f>
        <v>5191.8</v>
      </c>
      <c r="H116" s="144">
        <f>H117+H121+H125+H132</f>
        <v>5191.8</v>
      </c>
      <c r="I116" s="472"/>
    </row>
    <row r="117" spans="1:9" s="18" customFormat="1" ht="31.5" customHeight="1">
      <c r="A117" s="174" t="s">
        <v>454</v>
      </c>
      <c r="B117" s="48" t="s">
        <v>416</v>
      </c>
      <c r="C117" s="134" t="s">
        <v>210</v>
      </c>
      <c r="D117" s="134" t="s">
        <v>212</v>
      </c>
      <c r="E117" s="60" t="s">
        <v>277</v>
      </c>
      <c r="F117" s="134"/>
      <c r="G117" s="144">
        <f aca="true" t="shared" si="8" ref="G117:H119">G118</f>
        <v>2000</v>
      </c>
      <c r="H117" s="144">
        <f t="shared" si="8"/>
        <v>2000</v>
      </c>
      <c r="I117" s="472"/>
    </row>
    <row r="118" spans="1:9" s="18" customFormat="1" ht="30" customHeight="1">
      <c r="A118" s="34" t="s">
        <v>114</v>
      </c>
      <c r="B118" s="48" t="s">
        <v>416</v>
      </c>
      <c r="C118" s="134" t="s">
        <v>210</v>
      </c>
      <c r="D118" s="134" t="s">
        <v>212</v>
      </c>
      <c r="E118" s="60" t="s">
        <v>277</v>
      </c>
      <c r="F118" s="134" t="s">
        <v>115</v>
      </c>
      <c r="G118" s="144">
        <f t="shared" si="8"/>
        <v>2000</v>
      </c>
      <c r="H118" s="144">
        <f t="shared" si="8"/>
        <v>2000</v>
      </c>
      <c r="I118" s="472"/>
    </row>
    <row r="119" spans="1:9" s="18" customFormat="1" ht="33" customHeight="1">
      <c r="A119" s="152" t="s">
        <v>116</v>
      </c>
      <c r="B119" s="48" t="s">
        <v>416</v>
      </c>
      <c r="C119" s="134" t="s">
        <v>210</v>
      </c>
      <c r="D119" s="134" t="s">
        <v>212</v>
      </c>
      <c r="E119" s="60" t="s">
        <v>277</v>
      </c>
      <c r="F119" s="134" t="s">
        <v>86</v>
      </c>
      <c r="G119" s="144">
        <f t="shared" si="8"/>
        <v>2000</v>
      </c>
      <c r="H119" s="144">
        <f t="shared" si="8"/>
        <v>2000</v>
      </c>
      <c r="I119" s="472"/>
    </row>
    <row r="120" spans="1:9" s="5" customFormat="1" ht="47.25" customHeight="1" hidden="1">
      <c r="A120" s="94" t="s">
        <v>345</v>
      </c>
      <c r="B120" s="48" t="s">
        <v>416</v>
      </c>
      <c r="C120" s="83" t="s">
        <v>210</v>
      </c>
      <c r="D120" s="83" t="s">
        <v>212</v>
      </c>
      <c r="E120" s="147" t="s">
        <v>277</v>
      </c>
      <c r="F120" s="83" t="s">
        <v>226</v>
      </c>
      <c r="G120" s="58">
        <v>2000</v>
      </c>
      <c r="H120" s="58">
        <v>2000</v>
      </c>
      <c r="I120" s="481"/>
    </row>
    <row r="121" spans="1:9" s="4" customFormat="1" ht="30" customHeight="1">
      <c r="A121" s="34" t="s">
        <v>143</v>
      </c>
      <c r="B121" s="48" t="s">
        <v>416</v>
      </c>
      <c r="C121" s="134" t="s">
        <v>210</v>
      </c>
      <c r="D121" s="134" t="s">
        <v>212</v>
      </c>
      <c r="E121" s="60" t="s">
        <v>278</v>
      </c>
      <c r="F121" s="134"/>
      <c r="G121" s="39">
        <f aca="true" t="shared" si="9" ref="G121:H123">G122</f>
        <v>2000</v>
      </c>
      <c r="H121" s="39">
        <f t="shared" si="9"/>
        <v>2000</v>
      </c>
      <c r="I121" s="482"/>
    </row>
    <row r="122" spans="1:9" s="4" customFormat="1" ht="30" customHeight="1">
      <c r="A122" s="34" t="s">
        <v>114</v>
      </c>
      <c r="B122" s="48" t="s">
        <v>416</v>
      </c>
      <c r="C122" s="134" t="s">
        <v>210</v>
      </c>
      <c r="D122" s="134" t="s">
        <v>212</v>
      </c>
      <c r="E122" s="60" t="s">
        <v>278</v>
      </c>
      <c r="F122" s="134" t="s">
        <v>115</v>
      </c>
      <c r="G122" s="39">
        <f t="shared" si="9"/>
        <v>2000</v>
      </c>
      <c r="H122" s="39">
        <f t="shared" si="9"/>
        <v>2000</v>
      </c>
      <c r="I122" s="482"/>
    </row>
    <row r="123" spans="1:9" s="4" customFormat="1" ht="30" customHeight="1">
      <c r="A123" s="152" t="s">
        <v>116</v>
      </c>
      <c r="B123" s="48" t="s">
        <v>416</v>
      </c>
      <c r="C123" s="134" t="s">
        <v>210</v>
      </c>
      <c r="D123" s="134" t="s">
        <v>212</v>
      </c>
      <c r="E123" s="60" t="s">
        <v>278</v>
      </c>
      <c r="F123" s="134" t="s">
        <v>86</v>
      </c>
      <c r="G123" s="39">
        <f t="shared" si="9"/>
        <v>2000</v>
      </c>
      <c r="H123" s="39">
        <f t="shared" si="9"/>
        <v>2000</v>
      </c>
      <c r="I123" s="482"/>
    </row>
    <row r="124" spans="1:9" ht="47.25" customHeight="1" hidden="1">
      <c r="A124" s="94" t="s">
        <v>345</v>
      </c>
      <c r="B124" s="48" t="s">
        <v>416</v>
      </c>
      <c r="C124" s="83" t="s">
        <v>210</v>
      </c>
      <c r="D124" s="83" t="s">
        <v>212</v>
      </c>
      <c r="E124" s="147" t="s">
        <v>278</v>
      </c>
      <c r="F124" s="83" t="s">
        <v>226</v>
      </c>
      <c r="G124" s="124">
        <v>2000</v>
      </c>
      <c r="H124" s="124">
        <v>2000</v>
      </c>
      <c r="I124" s="483"/>
    </row>
    <row r="125" spans="1:9" s="4" customFormat="1" ht="27" customHeight="1">
      <c r="A125" s="27" t="s">
        <v>144</v>
      </c>
      <c r="B125" s="48" t="s">
        <v>416</v>
      </c>
      <c r="C125" s="134" t="s">
        <v>210</v>
      </c>
      <c r="D125" s="134" t="s">
        <v>212</v>
      </c>
      <c r="E125" s="60" t="s">
        <v>279</v>
      </c>
      <c r="F125" s="134"/>
      <c r="G125" s="39">
        <f aca="true" t="shared" si="10" ref="G125:H127">G126</f>
        <v>1191.8</v>
      </c>
      <c r="H125" s="39">
        <f t="shared" si="10"/>
        <v>1191.8</v>
      </c>
      <c r="I125" s="465"/>
    </row>
    <row r="126" spans="1:9" s="4" customFormat="1" ht="30" customHeight="1">
      <c r="A126" s="34" t="s">
        <v>114</v>
      </c>
      <c r="B126" s="48" t="s">
        <v>416</v>
      </c>
      <c r="C126" s="134" t="s">
        <v>210</v>
      </c>
      <c r="D126" s="134" t="s">
        <v>212</v>
      </c>
      <c r="E126" s="60" t="s">
        <v>279</v>
      </c>
      <c r="F126" s="134" t="s">
        <v>115</v>
      </c>
      <c r="G126" s="39">
        <f t="shared" si="10"/>
        <v>1191.8</v>
      </c>
      <c r="H126" s="39">
        <f t="shared" si="10"/>
        <v>1191.8</v>
      </c>
      <c r="I126" s="465"/>
    </row>
    <row r="127" spans="1:9" s="4" customFormat="1" ht="30" customHeight="1">
      <c r="A127" s="152" t="s">
        <v>116</v>
      </c>
      <c r="B127" s="48" t="s">
        <v>416</v>
      </c>
      <c r="C127" s="134" t="s">
        <v>210</v>
      </c>
      <c r="D127" s="134" t="s">
        <v>212</v>
      </c>
      <c r="E127" s="60" t="s">
        <v>279</v>
      </c>
      <c r="F127" s="134" t="s">
        <v>86</v>
      </c>
      <c r="G127" s="39">
        <f t="shared" si="10"/>
        <v>1191.8</v>
      </c>
      <c r="H127" s="39">
        <f t="shared" si="10"/>
        <v>1191.8</v>
      </c>
      <c r="I127" s="465"/>
    </row>
    <row r="128" spans="1:9" ht="47.25" customHeight="1" hidden="1">
      <c r="A128" s="94" t="s">
        <v>345</v>
      </c>
      <c r="B128" s="48" t="s">
        <v>416</v>
      </c>
      <c r="C128" s="83" t="s">
        <v>210</v>
      </c>
      <c r="D128" s="83" t="s">
        <v>212</v>
      </c>
      <c r="E128" s="147" t="s">
        <v>279</v>
      </c>
      <c r="F128" s="83" t="s">
        <v>226</v>
      </c>
      <c r="G128" s="124">
        <v>1191.8</v>
      </c>
      <c r="H128" s="124">
        <v>1191.8</v>
      </c>
      <c r="I128" s="484"/>
    </row>
    <row r="129" spans="1:9" s="4" customFormat="1" ht="47.25" customHeight="1" hidden="1">
      <c r="A129" s="27"/>
      <c r="B129" s="48"/>
      <c r="C129" s="134"/>
      <c r="D129" s="134"/>
      <c r="E129" s="60"/>
      <c r="F129" s="134"/>
      <c r="G129" s="39"/>
      <c r="H129" s="39"/>
      <c r="I129" s="465"/>
    </row>
    <row r="130" spans="1:9" s="4" customFormat="1" ht="47.25" customHeight="1" hidden="1">
      <c r="A130" s="34"/>
      <c r="B130" s="48"/>
      <c r="C130" s="134"/>
      <c r="D130" s="134"/>
      <c r="E130" s="60"/>
      <c r="F130" s="134"/>
      <c r="G130" s="39"/>
      <c r="H130" s="39"/>
      <c r="I130" s="465"/>
    </row>
    <row r="131" spans="1:9" s="4" customFormat="1" ht="47.25" customHeight="1" hidden="1">
      <c r="A131" s="152"/>
      <c r="B131" s="48"/>
      <c r="C131" s="134"/>
      <c r="D131" s="134"/>
      <c r="E131" s="60"/>
      <c r="F131" s="134"/>
      <c r="G131" s="39"/>
      <c r="H131" s="39"/>
      <c r="I131" s="465"/>
    </row>
    <row r="132" spans="1:9" s="4" customFormat="1" ht="47.25" customHeight="1" hidden="1">
      <c r="A132" s="94"/>
      <c r="B132" s="48"/>
      <c r="C132" s="83"/>
      <c r="D132" s="83"/>
      <c r="E132" s="147"/>
      <c r="F132" s="83"/>
      <c r="G132" s="148"/>
      <c r="H132" s="148"/>
      <c r="I132" s="479"/>
    </row>
    <row r="133" spans="1:9" s="4" customFormat="1" ht="47.25" customHeight="1" hidden="1">
      <c r="A133" s="27"/>
      <c r="B133" s="48"/>
      <c r="C133" s="134"/>
      <c r="D133" s="134"/>
      <c r="E133" s="60"/>
      <c r="F133" s="134"/>
      <c r="G133" s="39"/>
      <c r="H133" s="39"/>
      <c r="I133" s="465"/>
    </row>
    <row r="134" spans="1:9" s="4" customFormat="1" ht="47.25" customHeight="1" hidden="1">
      <c r="A134" s="34"/>
      <c r="B134" s="48"/>
      <c r="C134" s="134"/>
      <c r="D134" s="134"/>
      <c r="E134" s="60"/>
      <c r="F134" s="134"/>
      <c r="G134" s="39"/>
      <c r="H134" s="39"/>
      <c r="I134" s="465"/>
    </row>
    <row r="135" spans="1:9" s="4" customFormat="1" ht="47.25" customHeight="1" hidden="1">
      <c r="A135" s="152"/>
      <c r="B135" s="48"/>
      <c r="C135" s="134"/>
      <c r="D135" s="134"/>
      <c r="E135" s="60"/>
      <c r="F135" s="134"/>
      <c r="G135" s="39"/>
      <c r="H135" s="39"/>
      <c r="I135" s="465"/>
    </row>
    <row r="136" spans="1:9" s="297" customFormat="1" ht="47.25" customHeight="1" hidden="1">
      <c r="A136" s="94"/>
      <c r="B136" s="82"/>
      <c r="C136" s="83"/>
      <c r="D136" s="83"/>
      <c r="E136" s="84"/>
      <c r="F136" s="83"/>
      <c r="G136" s="124"/>
      <c r="H136" s="124"/>
      <c r="I136" s="485"/>
    </row>
    <row r="137" spans="1:9" s="4" customFormat="1" ht="47.25" customHeight="1" hidden="1">
      <c r="A137" s="27"/>
      <c r="B137" s="48"/>
      <c r="C137" s="134"/>
      <c r="D137" s="134"/>
      <c r="E137" s="60"/>
      <c r="F137" s="134"/>
      <c r="G137" s="39"/>
      <c r="H137" s="39"/>
      <c r="I137" s="465"/>
    </row>
    <row r="138" spans="1:9" s="4" customFormat="1" ht="47.25" customHeight="1" hidden="1">
      <c r="A138" s="34"/>
      <c r="B138" s="48"/>
      <c r="C138" s="134"/>
      <c r="D138" s="134"/>
      <c r="E138" s="60"/>
      <c r="F138" s="134"/>
      <c r="G138" s="39"/>
      <c r="H138" s="39"/>
      <c r="I138" s="465"/>
    </row>
    <row r="139" spans="1:9" s="4" customFormat="1" ht="47.25" customHeight="1" hidden="1">
      <c r="A139" s="152"/>
      <c r="B139" s="48"/>
      <c r="C139" s="134"/>
      <c r="D139" s="134"/>
      <c r="E139" s="60"/>
      <c r="F139" s="134"/>
      <c r="G139" s="39"/>
      <c r="H139" s="39"/>
      <c r="I139" s="465"/>
    </row>
    <row r="140" spans="1:9" s="297" customFormat="1" ht="47.25" customHeight="1" hidden="1">
      <c r="A140" s="94"/>
      <c r="B140" s="82"/>
      <c r="C140" s="83"/>
      <c r="D140" s="83"/>
      <c r="E140" s="84"/>
      <c r="F140" s="83"/>
      <c r="G140" s="124"/>
      <c r="H140" s="124"/>
      <c r="I140" s="485"/>
    </row>
    <row r="141" spans="1:9" s="18" customFormat="1" ht="47.25" customHeight="1" hidden="1">
      <c r="A141" s="91"/>
      <c r="B141" s="77"/>
      <c r="C141" s="160"/>
      <c r="D141" s="160"/>
      <c r="E141" s="117"/>
      <c r="F141" s="160"/>
      <c r="G141" s="153"/>
      <c r="H141" s="153"/>
      <c r="I141" s="472"/>
    </row>
    <row r="142" spans="1:9" s="4" customFormat="1" ht="47.25" customHeight="1" hidden="1">
      <c r="A142" s="27"/>
      <c r="B142" s="48"/>
      <c r="C142" s="134"/>
      <c r="D142" s="134"/>
      <c r="E142" s="60"/>
      <c r="F142" s="134"/>
      <c r="G142" s="39"/>
      <c r="H142" s="39"/>
      <c r="I142" s="465"/>
    </row>
    <row r="143" spans="1:9" s="4" customFormat="1" ht="47.25" customHeight="1" hidden="1">
      <c r="A143" s="152"/>
      <c r="B143" s="48"/>
      <c r="C143" s="134"/>
      <c r="D143" s="134"/>
      <c r="E143" s="60"/>
      <c r="F143" s="134"/>
      <c r="G143" s="39"/>
      <c r="H143" s="39"/>
      <c r="I143" s="465"/>
    </row>
    <row r="144" spans="1:9" s="4" customFormat="1" ht="47.25" customHeight="1" hidden="1">
      <c r="A144" s="152"/>
      <c r="B144" s="48"/>
      <c r="C144" s="134"/>
      <c r="D144" s="134"/>
      <c r="E144" s="60"/>
      <c r="F144" s="134"/>
      <c r="G144" s="39"/>
      <c r="H144" s="39"/>
      <c r="I144" s="465"/>
    </row>
    <row r="145" spans="1:9" s="4" customFormat="1" ht="47.25" customHeight="1" hidden="1">
      <c r="A145" s="81"/>
      <c r="B145" s="82"/>
      <c r="C145" s="83"/>
      <c r="D145" s="83"/>
      <c r="E145" s="84"/>
      <c r="F145" s="83"/>
      <c r="G145" s="124"/>
      <c r="H145" s="124"/>
      <c r="I145" s="465"/>
    </row>
    <row r="146" spans="1:9" s="107" customFormat="1" ht="47.25" customHeight="1" hidden="1">
      <c r="A146" s="75" t="s">
        <v>203</v>
      </c>
      <c r="B146" s="47" t="s">
        <v>416</v>
      </c>
      <c r="C146" s="43" t="s">
        <v>210</v>
      </c>
      <c r="D146" s="43" t="s">
        <v>204</v>
      </c>
      <c r="E146" s="131"/>
      <c r="F146" s="43"/>
      <c r="G146" s="110">
        <f>G147+G153</f>
        <v>0</v>
      </c>
      <c r="H146" s="110">
        <f>H147+H153</f>
        <v>0</v>
      </c>
      <c r="I146" s="486"/>
    </row>
    <row r="147" spans="1:9" s="18" customFormat="1" ht="47.25" customHeight="1" hidden="1">
      <c r="A147" s="91"/>
      <c r="B147" s="77"/>
      <c r="C147" s="68"/>
      <c r="D147" s="68"/>
      <c r="E147" s="117"/>
      <c r="F147" s="109"/>
      <c r="G147" s="115"/>
      <c r="H147" s="115"/>
      <c r="I147" s="487"/>
    </row>
    <row r="148" spans="1:9" s="107" customFormat="1" ht="47.25" customHeight="1" hidden="1">
      <c r="A148" s="56"/>
      <c r="B148" s="54"/>
      <c r="C148" s="55"/>
      <c r="D148" s="55"/>
      <c r="E148" s="72"/>
      <c r="F148" s="55"/>
      <c r="G148" s="111"/>
      <c r="H148" s="111"/>
      <c r="I148" s="488"/>
    </row>
    <row r="149" spans="1:9" s="4" customFormat="1" ht="47.25" customHeight="1" hidden="1">
      <c r="A149" s="34"/>
      <c r="B149" s="48"/>
      <c r="C149" s="35"/>
      <c r="D149" s="35"/>
      <c r="E149" s="60"/>
      <c r="F149" s="50"/>
      <c r="G149" s="114"/>
      <c r="H149" s="114"/>
      <c r="I149" s="489"/>
    </row>
    <row r="150" spans="1:9" s="4" customFormat="1" ht="47.25" customHeight="1" hidden="1">
      <c r="A150" s="34"/>
      <c r="B150" s="48"/>
      <c r="C150" s="35"/>
      <c r="D150" s="35"/>
      <c r="E150" s="60"/>
      <c r="F150" s="35"/>
      <c r="G150" s="114"/>
      <c r="H150" s="114"/>
      <c r="I150" s="489"/>
    </row>
    <row r="151" spans="1:9" s="4" customFormat="1" ht="47.25" customHeight="1" hidden="1">
      <c r="A151" s="152"/>
      <c r="B151" s="48"/>
      <c r="C151" s="35"/>
      <c r="D151" s="35"/>
      <c r="E151" s="60"/>
      <c r="F151" s="35"/>
      <c r="G151" s="114"/>
      <c r="H151" s="114"/>
      <c r="I151" s="489"/>
    </row>
    <row r="152" spans="1:9" ht="47.25" customHeight="1" hidden="1">
      <c r="A152" s="94"/>
      <c r="B152" s="48"/>
      <c r="C152" s="113"/>
      <c r="D152" s="113"/>
      <c r="E152" s="147"/>
      <c r="F152" s="104"/>
      <c r="G152" s="114"/>
      <c r="H152" s="114"/>
      <c r="I152" s="489"/>
    </row>
    <row r="153" spans="1:9" s="107" customFormat="1" ht="47.25" customHeight="1" hidden="1">
      <c r="A153" s="91"/>
      <c r="B153" s="77"/>
      <c r="C153" s="160"/>
      <c r="D153" s="160"/>
      <c r="E153" s="117"/>
      <c r="F153" s="35"/>
      <c r="G153" s="112"/>
      <c r="H153" s="112"/>
      <c r="I153" s="490"/>
    </row>
    <row r="154" spans="1:9" s="107" customFormat="1" ht="47.25" customHeight="1" hidden="1">
      <c r="A154" s="173"/>
      <c r="B154" s="48"/>
      <c r="C154" s="133"/>
      <c r="D154" s="133"/>
      <c r="E154" s="72"/>
      <c r="F154" s="35"/>
      <c r="G154" s="112"/>
      <c r="H154" s="112"/>
      <c r="I154" s="490"/>
    </row>
    <row r="155" spans="1:9" s="4" customFormat="1" ht="47.25" customHeight="1" hidden="1">
      <c r="A155" s="177"/>
      <c r="B155" s="48"/>
      <c r="C155" s="35"/>
      <c r="D155" s="35"/>
      <c r="E155" s="127"/>
      <c r="F155" s="35"/>
      <c r="G155" s="112"/>
      <c r="H155" s="112"/>
      <c r="I155" s="490"/>
    </row>
    <row r="156" spans="1:9" s="4" customFormat="1" ht="47.25" customHeight="1" hidden="1">
      <c r="A156" s="34"/>
      <c r="B156" s="48"/>
      <c r="C156" s="35"/>
      <c r="D156" s="35"/>
      <c r="E156" s="60"/>
      <c r="F156" s="35"/>
      <c r="G156" s="112"/>
      <c r="H156" s="112"/>
      <c r="I156" s="490"/>
    </row>
    <row r="157" spans="1:9" s="4" customFormat="1" ht="47.25" customHeight="1" hidden="1">
      <c r="A157" s="152"/>
      <c r="B157" s="48"/>
      <c r="C157" s="35"/>
      <c r="D157" s="35"/>
      <c r="E157" s="60"/>
      <c r="F157" s="35"/>
      <c r="G157" s="112"/>
      <c r="H157" s="112"/>
      <c r="I157" s="490"/>
    </row>
    <row r="158" spans="1:9" ht="47.25" customHeight="1" hidden="1">
      <c r="A158" s="94"/>
      <c r="B158" s="48"/>
      <c r="C158" s="113"/>
      <c r="D158" s="113"/>
      <c r="E158" s="60"/>
      <c r="F158" s="104"/>
      <c r="G158" s="114"/>
      <c r="H158" s="114"/>
      <c r="I158" s="489"/>
    </row>
    <row r="159" spans="1:9" s="151" customFormat="1" ht="15" customHeight="1">
      <c r="A159" s="30" t="s">
        <v>236</v>
      </c>
      <c r="B159" s="47" t="s">
        <v>416</v>
      </c>
      <c r="C159" s="32" t="s">
        <v>213</v>
      </c>
      <c r="D159" s="32"/>
      <c r="E159" s="60"/>
      <c r="F159" s="32"/>
      <c r="G159" s="62">
        <f>G160+G180+G194</f>
        <v>4133.8</v>
      </c>
      <c r="H159" s="62">
        <f>H160+H180+H194</f>
        <v>4133.8</v>
      </c>
      <c r="I159" s="491"/>
    </row>
    <row r="160" spans="1:9" s="107" customFormat="1" ht="47.25" customHeight="1" hidden="1">
      <c r="A160" s="75" t="s">
        <v>158</v>
      </c>
      <c r="B160" s="47" t="s">
        <v>416</v>
      </c>
      <c r="C160" s="43" t="s">
        <v>213</v>
      </c>
      <c r="D160" s="43" t="s">
        <v>208</v>
      </c>
      <c r="E160" s="131"/>
      <c r="F160" s="43"/>
      <c r="G160" s="90">
        <f>G175</f>
        <v>0</v>
      </c>
      <c r="H160" s="90">
        <f>H175</f>
        <v>0</v>
      </c>
      <c r="I160" s="466"/>
    </row>
    <row r="161" spans="1:9" s="103" customFormat="1" ht="47.25" customHeight="1" hidden="1">
      <c r="A161" s="91" t="s">
        <v>547</v>
      </c>
      <c r="B161" s="77" t="s">
        <v>416</v>
      </c>
      <c r="C161" s="68" t="s">
        <v>213</v>
      </c>
      <c r="D161" s="68" t="s">
        <v>208</v>
      </c>
      <c r="E161" s="117" t="s">
        <v>548</v>
      </c>
      <c r="F161" s="68"/>
      <c r="G161" s="92"/>
      <c r="H161" s="92"/>
      <c r="I161" s="467"/>
    </row>
    <row r="162" spans="1:9" s="4" customFormat="1" ht="47.25" customHeight="1" hidden="1">
      <c r="A162" s="34" t="s">
        <v>549</v>
      </c>
      <c r="B162" s="48" t="s">
        <v>416</v>
      </c>
      <c r="C162" s="35" t="s">
        <v>213</v>
      </c>
      <c r="D162" s="35" t="s">
        <v>208</v>
      </c>
      <c r="E162" s="127" t="s">
        <v>550</v>
      </c>
      <c r="F162" s="35"/>
      <c r="G162" s="61"/>
      <c r="H162" s="61"/>
      <c r="I162" s="492"/>
    </row>
    <row r="163" spans="1:9" s="107" customFormat="1" ht="47.25" customHeight="1" hidden="1">
      <c r="A163" s="34" t="s">
        <v>551</v>
      </c>
      <c r="B163" s="48" t="s">
        <v>416</v>
      </c>
      <c r="C163" s="35" t="s">
        <v>213</v>
      </c>
      <c r="D163" s="35" t="s">
        <v>208</v>
      </c>
      <c r="E163" s="127" t="s">
        <v>552</v>
      </c>
      <c r="F163" s="35" t="s">
        <v>115</v>
      </c>
      <c r="G163" s="61"/>
      <c r="H163" s="61"/>
      <c r="I163" s="466"/>
    </row>
    <row r="164" spans="1:9" s="107" customFormat="1" ht="47.25" customHeight="1" hidden="1">
      <c r="A164" s="152" t="s">
        <v>116</v>
      </c>
      <c r="B164" s="48" t="s">
        <v>416</v>
      </c>
      <c r="C164" s="35" t="s">
        <v>213</v>
      </c>
      <c r="D164" s="35" t="s">
        <v>208</v>
      </c>
      <c r="E164" s="127" t="s">
        <v>552</v>
      </c>
      <c r="F164" s="35" t="s">
        <v>86</v>
      </c>
      <c r="G164" s="61"/>
      <c r="H164" s="61"/>
      <c r="I164" s="466"/>
    </row>
    <row r="165" spans="1:9" s="107" customFormat="1" ht="47.25" customHeight="1" hidden="1">
      <c r="A165" s="94" t="s">
        <v>345</v>
      </c>
      <c r="B165" s="82" t="s">
        <v>416</v>
      </c>
      <c r="C165" s="113" t="s">
        <v>213</v>
      </c>
      <c r="D165" s="113" t="s">
        <v>208</v>
      </c>
      <c r="E165" s="116" t="s">
        <v>552</v>
      </c>
      <c r="F165" s="113" t="s">
        <v>226</v>
      </c>
      <c r="G165" s="298"/>
      <c r="H165" s="298"/>
      <c r="I165" s="466"/>
    </row>
    <row r="166" spans="1:9" s="300" customFormat="1" ht="47.25" customHeight="1" hidden="1">
      <c r="A166" s="34" t="s">
        <v>553</v>
      </c>
      <c r="B166" s="48" t="s">
        <v>416</v>
      </c>
      <c r="C166" s="35" t="s">
        <v>213</v>
      </c>
      <c r="D166" s="35" t="s">
        <v>208</v>
      </c>
      <c r="E166" s="127" t="s">
        <v>627</v>
      </c>
      <c r="F166" s="35" t="s">
        <v>545</v>
      </c>
      <c r="G166" s="299"/>
      <c r="H166" s="299"/>
      <c r="I166" s="493"/>
    </row>
    <row r="167" spans="1:9" s="300" customFormat="1" ht="47.25" customHeight="1" hidden="1">
      <c r="A167" s="152" t="s">
        <v>554</v>
      </c>
      <c r="B167" s="48" t="s">
        <v>416</v>
      </c>
      <c r="C167" s="35" t="s">
        <v>213</v>
      </c>
      <c r="D167" s="35" t="s">
        <v>208</v>
      </c>
      <c r="E167" s="127" t="s">
        <v>627</v>
      </c>
      <c r="F167" s="35" t="s">
        <v>422</v>
      </c>
      <c r="G167" s="299"/>
      <c r="H167" s="299"/>
      <c r="I167" s="493"/>
    </row>
    <row r="168" spans="1:9" s="300" customFormat="1" ht="47.25" customHeight="1" hidden="1">
      <c r="A168" s="301" t="s">
        <v>555</v>
      </c>
      <c r="B168" s="302" t="s">
        <v>416</v>
      </c>
      <c r="C168" s="303" t="s">
        <v>213</v>
      </c>
      <c r="D168" s="303" t="s">
        <v>208</v>
      </c>
      <c r="E168" s="494" t="s">
        <v>627</v>
      </c>
      <c r="F168" s="303" t="s">
        <v>556</v>
      </c>
      <c r="G168" s="304"/>
      <c r="H168" s="304"/>
      <c r="I168" s="493"/>
    </row>
    <row r="169" spans="1:9" s="305" customFormat="1" ht="47.25" customHeight="1" hidden="1">
      <c r="A169" s="34" t="s">
        <v>553</v>
      </c>
      <c r="B169" s="48" t="s">
        <v>416</v>
      </c>
      <c r="C169" s="35" t="s">
        <v>213</v>
      </c>
      <c r="D169" s="35" t="s">
        <v>208</v>
      </c>
      <c r="E169" s="127" t="s">
        <v>627</v>
      </c>
      <c r="F169" s="35" t="s">
        <v>545</v>
      </c>
      <c r="G169" s="495"/>
      <c r="H169" s="495"/>
      <c r="I169" s="496"/>
    </row>
    <row r="170" spans="1:9" s="305" customFormat="1" ht="47.25" customHeight="1" hidden="1">
      <c r="A170" s="152" t="s">
        <v>554</v>
      </c>
      <c r="B170" s="48" t="s">
        <v>416</v>
      </c>
      <c r="C170" s="35" t="s">
        <v>213</v>
      </c>
      <c r="D170" s="35" t="s">
        <v>208</v>
      </c>
      <c r="E170" s="127" t="s">
        <v>627</v>
      </c>
      <c r="F170" s="35" t="s">
        <v>422</v>
      </c>
      <c r="G170" s="495"/>
      <c r="H170" s="495"/>
      <c r="I170" s="496"/>
    </row>
    <row r="171" spans="1:9" s="305" customFormat="1" ht="47.25" customHeight="1" hidden="1">
      <c r="A171" s="301" t="s">
        <v>555</v>
      </c>
      <c r="B171" s="82" t="s">
        <v>416</v>
      </c>
      <c r="C171" s="113" t="s">
        <v>213</v>
      </c>
      <c r="D171" s="113" t="s">
        <v>208</v>
      </c>
      <c r="E171" s="116" t="s">
        <v>627</v>
      </c>
      <c r="F171" s="303" t="s">
        <v>556</v>
      </c>
      <c r="G171" s="497"/>
      <c r="H171" s="497"/>
      <c r="I171" s="496"/>
    </row>
    <row r="172" spans="1:9" s="306" customFormat="1" ht="47.25" customHeight="1" hidden="1">
      <c r="A172" s="34" t="s">
        <v>553</v>
      </c>
      <c r="B172" s="48" t="s">
        <v>416</v>
      </c>
      <c r="C172" s="35" t="s">
        <v>213</v>
      </c>
      <c r="D172" s="35" t="s">
        <v>208</v>
      </c>
      <c r="E172" s="127" t="s">
        <v>628</v>
      </c>
      <c r="F172" s="35" t="s">
        <v>545</v>
      </c>
      <c r="G172" s="498"/>
      <c r="H172" s="498"/>
      <c r="I172" s="499"/>
    </row>
    <row r="173" spans="1:9" s="306" customFormat="1" ht="47.25" customHeight="1" hidden="1">
      <c r="A173" s="152" t="s">
        <v>554</v>
      </c>
      <c r="B173" s="48" t="s">
        <v>416</v>
      </c>
      <c r="C173" s="35" t="s">
        <v>213</v>
      </c>
      <c r="D173" s="35" t="s">
        <v>208</v>
      </c>
      <c r="E173" s="127" t="s">
        <v>628</v>
      </c>
      <c r="F173" s="35" t="s">
        <v>422</v>
      </c>
      <c r="G173" s="498"/>
      <c r="H173" s="498"/>
      <c r="I173" s="499"/>
    </row>
    <row r="174" spans="1:9" s="306" customFormat="1" ht="47.25" customHeight="1" hidden="1">
      <c r="A174" s="301" t="s">
        <v>555</v>
      </c>
      <c r="B174" s="48" t="s">
        <v>416</v>
      </c>
      <c r="C174" s="35" t="s">
        <v>213</v>
      </c>
      <c r="D174" s="35" t="s">
        <v>208</v>
      </c>
      <c r="E174" s="127" t="s">
        <v>628</v>
      </c>
      <c r="F174" s="303" t="s">
        <v>556</v>
      </c>
      <c r="G174" s="498"/>
      <c r="H174" s="498"/>
      <c r="I174" s="499"/>
    </row>
    <row r="175" spans="1:9" s="107" customFormat="1" ht="47.25" customHeight="1" hidden="1">
      <c r="A175" s="91" t="s">
        <v>95</v>
      </c>
      <c r="B175" s="77" t="s">
        <v>416</v>
      </c>
      <c r="C175" s="68" t="s">
        <v>213</v>
      </c>
      <c r="D175" s="68" t="s">
        <v>208</v>
      </c>
      <c r="E175" s="117" t="s">
        <v>46</v>
      </c>
      <c r="F175" s="43"/>
      <c r="G175" s="90">
        <f aca="true" t="shared" si="11" ref="G175:H178">G176</f>
        <v>0</v>
      </c>
      <c r="H175" s="90">
        <f t="shared" si="11"/>
        <v>0</v>
      </c>
      <c r="I175" s="466"/>
    </row>
    <row r="176" spans="1:9" s="103" customFormat="1" ht="47.25" customHeight="1" hidden="1">
      <c r="A176" s="56" t="s">
        <v>64</v>
      </c>
      <c r="B176" s="48" t="s">
        <v>416</v>
      </c>
      <c r="C176" s="55" t="s">
        <v>213</v>
      </c>
      <c r="D176" s="55" t="s">
        <v>208</v>
      </c>
      <c r="E176" s="72" t="s">
        <v>146</v>
      </c>
      <c r="F176" s="68"/>
      <c r="G176" s="70">
        <f t="shared" si="11"/>
        <v>0</v>
      </c>
      <c r="H176" s="70">
        <f t="shared" si="11"/>
        <v>0</v>
      </c>
      <c r="I176" s="468"/>
    </row>
    <row r="177" spans="1:9" s="103" customFormat="1" ht="47.25" customHeight="1" hidden="1">
      <c r="A177" s="34" t="s">
        <v>114</v>
      </c>
      <c r="B177" s="48" t="s">
        <v>416</v>
      </c>
      <c r="C177" s="35" t="s">
        <v>213</v>
      </c>
      <c r="D177" s="35" t="s">
        <v>208</v>
      </c>
      <c r="E177" s="60" t="s">
        <v>146</v>
      </c>
      <c r="F177" s="35" t="s">
        <v>115</v>
      </c>
      <c r="G177" s="70">
        <f t="shared" si="11"/>
        <v>0</v>
      </c>
      <c r="H177" s="70">
        <f t="shared" si="11"/>
        <v>0</v>
      </c>
      <c r="I177" s="468"/>
    </row>
    <row r="178" spans="1:9" s="103" customFormat="1" ht="47.25" customHeight="1" hidden="1">
      <c r="A178" s="152" t="s">
        <v>116</v>
      </c>
      <c r="B178" s="48" t="s">
        <v>416</v>
      </c>
      <c r="C178" s="35" t="s">
        <v>213</v>
      </c>
      <c r="D178" s="35" t="s">
        <v>208</v>
      </c>
      <c r="E178" s="60" t="s">
        <v>146</v>
      </c>
      <c r="F178" s="35" t="s">
        <v>86</v>
      </c>
      <c r="G178" s="70">
        <f t="shared" si="11"/>
        <v>0</v>
      </c>
      <c r="H178" s="70">
        <f t="shared" si="11"/>
        <v>0</v>
      </c>
      <c r="I178" s="468"/>
    </row>
    <row r="179" spans="1:9" s="13" customFormat="1" ht="47.25" customHeight="1" hidden="1">
      <c r="A179" s="94" t="s">
        <v>345</v>
      </c>
      <c r="B179" s="48" t="s">
        <v>416</v>
      </c>
      <c r="C179" s="113" t="s">
        <v>213</v>
      </c>
      <c r="D179" s="113" t="s">
        <v>208</v>
      </c>
      <c r="E179" s="84" t="s">
        <v>146</v>
      </c>
      <c r="F179" s="113" t="s">
        <v>226</v>
      </c>
      <c r="G179" s="61"/>
      <c r="H179" s="61"/>
      <c r="I179" s="492"/>
    </row>
    <row r="180" spans="1:9" s="107" customFormat="1" ht="47.25" customHeight="1" hidden="1">
      <c r="A180" s="75" t="s">
        <v>215</v>
      </c>
      <c r="B180" s="47" t="s">
        <v>416</v>
      </c>
      <c r="C180" s="43" t="s">
        <v>213</v>
      </c>
      <c r="D180" s="43" t="s">
        <v>209</v>
      </c>
      <c r="E180" s="131"/>
      <c r="F180" s="43"/>
      <c r="G180" s="44">
        <f>G189</f>
        <v>0</v>
      </c>
      <c r="H180" s="44">
        <f>H189</f>
        <v>0</v>
      </c>
      <c r="I180" s="461"/>
    </row>
    <row r="181" spans="1:9" s="107" customFormat="1" ht="47.25" customHeight="1" hidden="1">
      <c r="A181" s="91" t="s">
        <v>557</v>
      </c>
      <c r="B181" s="77" t="s">
        <v>416</v>
      </c>
      <c r="C181" s="68" t="s">
        <v>213</v>
      </c>
      <c r="D181" s="68" t="s">
        <v>209</v>
      </c>
      <c r="E181" s="117" t="s">
        <v>558</v>
      </c>
      <c r="F181" s="68"/>
      <c r="G181" s="44"/>
      <c r="H181" s="44"/>
      <c r="I181" s="461"/>
    </row>
    <row r="182" spans="1:9" s="107" customFormat="1" ht="47.25" customHeight="1" hidden="1">
      <c r="A182" s="56" t="s">
        <v>559</v>
      </c>
      <c r="B182" s="54" t="s">
        <v>416</v>
      </c>
      <c r="C182" s="55" t="s">
        <v>213</v>
      </c>
      <c r="D182" s="55" t="s">
        <v>209</v>
      </c>
      <c r="E182" s="72" t="s">
        <v>560</v>
      </c>
      <c r="F182" s="55"/>
      <c r="G182" s="44"/>
      <c r="H182" s="44"/>
      <c r="I182" s="461"/>
    </row>
    <row r="183" spans="1:9" s="107" customFormat="1" ht="47.25" customHeight="1" hidden="1">
      <c r="A183" s="34" t="s">
        <v>561</v>
      </c>
      <c r="B183" s="48" t="s">
        <v>416</v>
      </c>
      <c r="C183" s="35" t="s">
        <v>213</v>
      </c>
      <c r="D183" s="35" t="s">
        <v>209</v>
      </c>
      <c r="E183" s="127" t="s">
        <v>562</v>
      </c>
      <c r="F183" s="35"/>
      <c r="G183" s="52"/>
      <c r="H183" s="52"/>
      <c r="I183" s="461"/>
    </row>
    <row r="184" spans="1:9" s="107" customFormat="1" ht="47.25" customHeight="1" hidden="1">
      <c r="A184" s="152" t="s">
        <v>544</v>
      </c>
      <c r="B184" s="48" t="s">
        <v>416</v>
      </c>
      <c r="C184" s="35" t="s">
        <v>213</v>
      </c>
      <c r="D184" s="35" t="s">
        <v>209</v>
      </c>
      <c r="E184" s="127" t="s">
        <v>562</v>
      </c>
      <c r="F184" s="35" t="s">
        <v>545</v>
      </c>
      <c r="G184" s="52"/>
      <c r="H184" s="52"/>
      <c r="I184" s="461"/>
    </row>
    <row r="185" spans="1:9" s="107" customFormat="1" ht="47.25" customHeight="1" hidden="1">
      <c r="A185" s="81" t="s">
        <v>544</v>
      </c>
      <c r="B185" s="48" t="s">
        <v>416</v>
      </c>
      <c r="C185" s="35" t="s">
        <v>213</v>
      </c>
      <c r="D185" s="35" t="s">
        <v>209</v>
      </c>
      <c r="E185" s="127" t="s">
        <v>562</v>
      </c>
      <c r="F185" s="113" t="s">
        <v>546</v>
      </c>
      <c r="G185" s="52"/>
      <c r="H185" s="52"/>
      <c r="I185" s="461"/>
    </row>
    <row r="186" spans="1:9" s="107" customFormat="1" ht="47.25" customHeight="1" hidden="1">
      <c r="A186" s="34" t="s">
        <v>563</v>
      </c>
      <c r="B186" s="48" t="s">
        <v>416</v>
      </c>
      <c r="C186" s="35" t="s">
        <v>213</v>
      </c>
      <c r="D186" s="35" t="s">
        <v>209</v>
      </c>
      <c r="E186" s="127" t="s">
        <v>564</v>
      </c>
      <c r="F186" s="35"/>
      <c r="G186" s="52"/>
      <c r="H186" s="52"/>
      <c r="I186" s="461"/>
    </row>
    <row r="187" spans="1:9" s="107" customFormat="1" ht="47.25" customHeight="1" hidden="1">
      <c r="A187" s="152" t="s">
        <v>544</v>
      </c>
      <c r="B187" s="48" t="s">
        <v>416</v>
      </c>
      <c r="C187" s="35" t="s">
        <v>213</v>
      </c>
      <c r="D187" s="35" t="s">
        <v>209</v>
      </c>
      <c r="E187" s="127" t="s">
        <v>564</v>
      </c>
      <c r="F187" s="35" t="s">
        <v>545</v>
      </c>
      <c r="G187" s="52"/>
      <c r="H187" s="52"/>
      <c r="I187" s="461"/>
    </row>
    <row r="188" spans="1:9" s="107" customFormat="1" ht="47.25" customHeight="1" hidden="1">
      <c r="A188" s="81" t="s">
        <v>544</v>
      </c>
      <c r="B188" s="48" t="s">
        <v>416</v>
      </c>
      <c r="C188" s="35" t="s">
        <v>213</v>
      </c>
      <c r="D188" s="35" t="s">
        <v>209</v>
      </c>
      <c r="E188" s="127" t="s">
        <v>564</v>
      </c>
      <c r="F188" s="113" t="s">
        <v>546</v>
      </c>
      <c r="G188" s="52"/>
      <c r="H188" s="52"/>
      <c r="I188" s="461"/>
    </row>
    <row r="189" spans="1:9" s="4" customFormat="1" ht="47.25" customHeight="1" hidden="1">
      <c r="A189" s="91" t="s">
        <v>95</v>
      </c>
      <c r="B189" s="77" t="s">
        <v>416</v>
      </c>
      <c r="C189" s="68" t="s">
        <v>213</v>
      </c>
      <c r="D189" s="68" t="s">
        <v>209</v>
      </c>
      <c r="E189" s="117" t="s">
        <v>46</v>
      </c>
      <c r="F189" s="25"/>
      <c r="G189" s="38">
        <f aca="true" t="shared" si="12" ref="G189:H192">G190</f>
        <v>0</v>
      </c>
      <c r="H189" s="38">
        <f t="shared" si="12"/>
        <v>0</v>
      </c>
      <c r="I189" s="464"/>
    </row>
    <row r="190" spans="1:9" s="18" customFormat="1" ht="47.25" customHeight="1" hidden="1">
      <c r="A190" s="56" t="s">
        <v>219</v>
      </c>
      <c r="B190" s="48" t="s">
        <v>416</v>
      </c>
      <c r="C190" s="55" t="s">
        <v>213</v>
      </c>
      <c r="D190" s="55" t="s">
        <v>209</v>
      </c>
      <c r="E190" s="72" t="s">
        <v>188</v>
      </c>
      <c r="F190" s="55"/>
      <c r="G190" s="67">
        <f t="shared" si="12"/>
        <v>0</v>
      </c>
      <c r="H190" s="67">
        <f t="shared" si="12"/>
        <v>0</v>
      </c>
      <c r="I190" s="463"/>
    </row>
    <row r="191" spans="1:9" s="18" customFormat="1" ht="47.25" customHeight="1" hidden="1">
      <c r="A191" s="34" t="s">
        <v>114</v>
      </c>
      <c r="B191" s="48" t="s">
        <v>416</v>
      </c>
      <c r="C191" s="25" t="s">
        <v>213</v>
      </c>
      <c r="D191" s="25" t="s">
        <v>209</v>
      </c>
      <c r="E191" s="60" t="s">
        <v>188</v>
      </c>
      <c r="F191" s="35" t="s">
        <v>115</v>
      </c>
      <c r="G191" s="67">
        <f t="shared" si="12"/>
        <v>0</v>
      </c>
      <c r="H191" s="67">
        <f t="shared" si="12"/>
        <v>0</v>
      </c>
      <c r="I191" s="463"/>
    </row>
    <row r="192" spans="1:9" s="18" customFormat="1" ht="47.25" customHeight="1" hidden="1">
      <c r="A192" s="152" t="s">
        <v>116</v>
      </c>
      <c r="B192" s="48" t="s">
        <v>416</v>
      </c>
      <c r="C192" s="25" t="s">
        <v>213</v>
      </c>
      <c r="D192" s="25" t="s">
        <v>209</v>
      </c>
      <c r="E192" s="60" t="s">
        <v>188</v>
      </c>
      <c r="F192" s="35" t="s">
        <v>86</v>
      </c>
      <c r="G192" s="67">
        <f t="shared" si="12"/>
        <v>0</v>
      </c>
      <c r="H192" s="67">
        <f t="shared" si="12"/>
        <v>0</v>
      </c>
      <c r="I192" s="463"/>
    </row>
    <row r="193" spans="1:9" ht="47.25" customHeight="1" hidden="1">
      <c r="A193" s="94" t="s">
        <v>345</v>
      </c>
      <c r="B193" s="48" t="s">
        <v>416</v>
      </c>
      <c r="C193" s="93" t="s">
        <v>213</v>
      </c>
      <c r="D193" s="93" t="s">
        <v>209</v>
      </c>
      <c r="E193" s="84" t="s">
        <v>188</v>
      </c>
      <c r="F193" s="93" t="s">
        <v>226</v>
      </c>
      <c r="G193" s="125"/>
      <c r="H193" s="125"/>
      <c r="I193" s="500"/>
    </row>
    <row r="194" spans="1:9" s="17" customFormat="1" ht="15" customHeight="1">
      <c r="A194" s="75" t="s">
        <v>207</v>
      </c>
      <c r="B194" s="47" t="s">
        <v>416</v>
      </c>
      <c r="C194" s="43" t="s">
        <v>213</v>
      </c>
      <c r="D194" s="43" t="s">
        <v>211</v>
      </c>
      <c r="E194" s="85"/>
      <c r="F194" s="43"/>
      <c r="G194" s="44">
        <f>G195+G234</f>
        <v>4133.8</v>
      </c>
      <c r="H194" s="44">
        <f>H195+H234</f>
        <v>4133.8</v>
      </c>
      <c r="I194" s="461"/>
    </row>
    <row r="195" spans="1:9" s="4" customFormat="1" ht="47.25" customHeight="1">
      <c r="A195" s="91" t="s">
        <v>634</v>
      </c>
      <c r="B195" s="77" t="s">
        <v>416</v>
      </c>
      <c r="C195" s="160" t="s">
        <v>213</v>
      </c>
      <c r="D195" s="160" t="s">
        <v>211</v>
      </c>
      <c r="E195" s="117" t="s">
        <v>283</v>
      </c>
      <c r="F195" s="35"/>
      <c r="G195" s="114">
        <f>G196+G218</f>
        <v>2870</v>
      </c>
      <c r="H195" s="114">
        <f>H196+H218</f>
        <v>2870</v>
      </c>
      <c r="I195" s="489"/>
    </row>
    <row r="196" spans="1:9" s="4" customFormat="1" ht="47.25" customHeight="1" hidden="1">
      <c r="A196" s="56" t="s">
        <v>284</v>
      </c>
      <c r="B196" s="54" t="s">
        <v>416</v>
      </c>
      <c r="C196" s="133" t="s">
        <v>213</v>
      </c>
      <c r="D196" s="133" t="s">
        <v>211</v>
      </c>
      <c r="E196" s="72" t="s">
        <v>285</v>
      </c>
      <c r="F196" s="50"/>
      <c r="G196" s="114">
        <f>G198+G210</f>
        <v>0</v>
      </c>
      <c r="H196" s="114">
        <f>H198+H210</f>
        <v>0</v>
      </c>
      <c r="I196" s="489"/>
    </row>
    <row r="197" spans="1:9" s="151" customFormat="1" ht="47.25" customHeight="1" hidden="1">
      <c r="A197" s="27"/>
      <c r="B197" s="48"/>
      <c r="C197" s="134"/>
      <c r="D197" s="134"/>
      <c r="E197" s="60"/>
      <c r="F197" s="32"/>
      <c r="G197" s="62"/>
      <c r="H197" s="62"/>
      <c r="I197" s="491"/>
    </row>
    <row r="198" spans="1:9" s="4" customFormat="1" ht="47.25" customHeight="1" hidden="1">
      <c r="A198" s="178" t="s">
        <v>151</v>
      </c>
      <c r="B198" s="48" t="s">
        <v>416</v>
      </c>
      <c r="C198" s="35" t="s">
        <v>213</v>
      </c>
      <c r="D198" s="35" t="s">
        <v>211</v>
      </c>
      <c r="E198" s="127" t="s">
        <v>286</v>
      </c>
      <c r="F198" s="50"/>
      <c r="G198" s="129">
        <f aca="true" t="shared" si="13" ref="G198:H200">G199</f>
        <v>0</v>
      </c>
      <c r="H198" s="129">
        <f t="shared" si="13"/>
        <v>0</v>
      </c>
      <c r="I198" s="473"/>
    </row>
    <row r="199" spans="1:9" s="18" customFormat="1" ht="47.25" customHeight="1" hidden="1">
      <c r="A199" s="34" t="s">
        <v>114</v>
      </c>
      <c r="B199" s="48" t="s">
        <v>416</v>
      </c>
      <c r="C199" s="25" t="s">
        <v>213</v>
      </c>
      <c r="D199" s="25" t="s">
        <v>211</v>
      </c>
      <c r="E199" s="127" t="s">
        <v>286</v>
      </c>
      <c r="F199" s="50" t="s">
        <v>115</v>
      </c>
      <c r="G199" s="144">
        <f t="shared" si="13"/>
        <v>0</v>
      </c>
      <c r="H199" s="144">
        <f t="shared" si="13"/>
        <v>0</v>
      </c>
      <c r="I199" s="472"/>
    </row>
    <row r="200" spans="1:9" s="18" customFormat="1" ht="47.25" customHeight="1" hidden="1">
      <c r="A200" s="152" t="s">
        <v>116</v>
      </c>
      <c r="B200" s="48" t="s">
        <v>416</v>
      </c>
      <c r="C200" s="25" t="s">
        <v>213</v>
      </c>
      <c r="D200" s="25" t="s">
        <v>211</v>
      </c>
      <c r="E200" s="127" t="s">
        <v>286</v>
      </c>
      <c r="F200" s="50" t="s">
        <v>86</v>
      </c>
      <c r="G200" s="144">
        <f t="shared" si="13"/>
        <v>0</v>
      </c>
      <c r="H200" s="144">
        <f t="shared" si="13"/>
        <v>0</v>
      </c>
      <c r="I200" s="472"/>
    </row>
    <row r="201" spans="1:9" ht="47.25" customHeight="1" hidden="1">
      <c r="A201" s="94" t="s">
        <v>345</v>
      </c>
      <c r="B201" s="82" t="s">
        <v>416</v>
      </c>
      <c r="C201" s="93" t="s">
        <v>213</v>
      </c>
      <c r="D201" s="93" t="s">
        <v>211</v>
      </c>
      <c r="E201" s="143" t="s">
        <v>286</v>
      </c>
      <c r="F201" s="101" t="s">
        <v>226</v>
      </c>
      <c r="G201" s="40"/>
      <c r="H201" s="40"/>
      <c r="I201" s="478"/>
    </row>
    <row r="202" spans="1:9" s="18" customFormat="1" ht="38.25" hidden="1">
      <c r="A202" s="165" t="s">
        <v>152</v>
      </c>
      <c r="B202" s="48" t="s">
        <v>416</v>
      </c>
      <c r="C202" s="55" t="s">
        <v>213</v>
      </c>
      <c r="D202" s="55" t="s">
        <v>211</v>
      </c>
      <c r="E202" s="127" t="s">
        <v>570</v>
      </c>
      <c r="F202" s="87"/>
      <c r="G202" s="144">
        <f aca="true" t="shared" si="14" ref="G202:H204">G203</f>
        <v>0</v>
      </c>
      <c r="H202" s="144">
        <f t="shared" si="14"/>
        <v>0</v>
      </c>
      <c r="I202" s="472"/>
    </row>
    <row r="203" spans="1:9" s="18" customFormat="1" ht="47.25" customHeight="1" hidden="1">
      <c r="A203" s="34" t="s">
        <v>114</v>
      </c>
      <c r="B203" s="48" t="s">
        <v>416</v>
      </c>
      <c r="C203" s="25" t="s">
        <v>213</v>
      </c>
      <c r="D203" s="25" t="s">
        <v>211</v>
      </c>
      <c r="E203" s="127" t="s">
        <v>570</v>
      </c>
      <c r="F203" s="50" t="s">
        <v>115</v>
      </c>
      <c r="G203" s="144">
        <f t="shared" si="14"/>
        <v>0</v>
      </c>
      <c r="H203" s="144">
        <f t="shared" si="14"/>
        <v>0</v>
      </c>
      <c r="I203" s="472"/>
    </row>
    <row r="204" spans="1:9" s="18" customFormat="1" ht="47.25" customHeight="1" hidden="1">
      <c r="A204" s="152" t="s">
        <v>116</v>
      </c>
      <c r="B204" s="48" t="s">
        <v>416</v>
      </c>
      <c r="C204" s="25" t="s">
        <v>213</v>
      </c>
      <c r="D204" s="25" t="s">
        <v>211</v>
      </c>
      <c r="E204" s="127" t="s">
        <v>570</v>
      </c>
      <c r="F204" s="50" t="s">
        <v>86</v>
      </c>
      <c r="G204" s="144">
        <f t="shared" si="14"/>
        <v>0</v>
      </c>
      <c r="H204" s="144">
        <f t="shared" si="14"/>
        <v>0</v>
      </c>
      <c r="I204" s="472"/>
    </row>
    <row r="205" spans="1:9" ht="47.25" customHeight="1" hidden="1">
      <c r="A205" s="94" t="s">
        <v>345</v>
      </c>
      <c r="B205" s="82" t="s">
        <v>416</v>
      </c>
      <c r="C205" s="93" t="s">
        <v>213</v>
      </c>
      <c r="D205" s="93" t="s">
        <v>211</v>
      </c>
      <c r="E205" s="127" t="s">
        <v>570</v>
      </c>
      <c r="F205" s="101" t="s">
        <v>226</v>
      </c>
      <c r="G205" s="39"/>
      <c r="H205" s="39"/>
      <c r="I205" s="465"/>
    </row>
    <row r="206" spans="1:9" s="4" customFormat="1" ht="47.25" customHeight="1" hidden="1">
      <c r="A206" s="178" t="s">
        <v>153</v>
      </c>
      <c r="B206" s="48" t="s">
        <v>416</v>
      </c>
      <c r="C206" s="35" t="s">
        <v>213</v>
      </c>
      <c r="D206" s="35" t="s">
        <v>211</v>
      </c>
      <c r="E206" s="127" t="s">
        <v>571</v>
      </c>
      <c r="F206" s="50"/>
      <c r="G206" s="129">
        <f aca="true" t="shared" si="15" ref="G206:H208">G207</f>
        <v>0</v>
      </c>
      <c r="H206" s="129">
        <f t="shared" si="15"/>
        <v>0</v>
      </c>
      <c r="I206" s="473"/>
    </row>
    <row r="207" spans="1:9" s="18" customFormat="1" ht="47.25" customHeight="1" hidden="1">
      <c r="A207" s="34" t="s">
        <v>114</v>
      </c>
      <c r="B207" s="48" t="s">
        <v>416</v>
      </c>
      <c r="C207" s="25" t="s">
        <v>213</v>
      </c>
      <c r="D207" s="25" t="s">
        <v>211</v>
      </c>
      <c r="E207" s="127" t="s">
        <v>571</v>
      </c>
      <c r="F207" s="50" t="s">
        <v>115</v>
      </c>
      <c r="G207" s="144">
        <f t="shared" si="15"/>
        <v>0</v>
      </c>
      <c r="H207" s="144">
        <f t="shared" si="15"/>
        <v>0</v>
      </c>
      <c r="I207" s="472"/>
    </row>
    <row r="208" spans="1:9" s="18" customFormat="1" ht="47.25" customHeight="1" hidden="1">
      <c r="A208" s="152" t="s">
        <v>116</v>
      </c>
      <c r="B208" s="48" t="s">
        <v>416</v>
      </c>
      <c r="C208" s="25" t="s">
        <v>213</v>
      </c>
      <c r="D208" s="25" t="s">
        <v>211</v>
      </c>
      <c r="E208" s="127" t="s">
        <v>571</v>
      </c>
      <c r="F208" s="50" t="s">
        <v>86</v>
      </c>
      <c r="G208" s="144">
        <f t="shared" si="15"/>
        <v>0</v>
      </c>
      <c r="H208" s="144">
        <f t="shared" si="15"/>
        <v>0</v>
      </c>
      <c r="I208" s="472"/>
    </row>
    <row r="209" spans="1:9" ht="47.25" customHeight="1" hidden="1">
      <c r="A209" s="94" t="s">
        <v>345</v>
      </c>
      <c r="B209" s="82" t="s">
        <v>416</v>
      </c>
      <c r="C209" s="93" t="s">
        <v>213</v>
      </c>
      <c r="D209" s="93" t="s">
        <v>211</v>
      </c>
      <c r="E209" s="127" t="s">
        <v>571</v>
      </c>
      <c r="F209" s="101" t="s">
        <v>226</v>
      </c>
      <c r="G209" s="40"/>
      <c r="H209" s="40"/>
      <c r="I209" s="478"/>
    </row>
    <row r="210" spans="1:9" s="4" customFormat="1" ht="47.25" customHeight="1" hidden="1">
      <c r="A210" s="34" t="s">
        <v>237</v>
      </c>
      <c r="B210" s="48" t="s">
        <v>416</v>
      </c>
      <c r="C210" s="35" t="s">
        <v>213</v>
      </c>
      <c r="D210" s="35" t="s">
        <v>211</v>
      </c>
      <c r="E210" s="127" t="s">
        <v>288</v>
      </c>
      <c r="F210" s="50"/>
      <c r="G210" s="129">
        <f aca="true" t="shared" si="16" ref="G210:H212">G211</f>
        <v>0</v>
      </c>
      <c r="H210" s="129">
        <f t="shared" si="16"/>
        <v>0</v>
      </c>
      <c r="I210" s="473"/>
    </row>
    <row r="211" spans="1:9" s="18" customFormat="1" ht="47.25" customHeight="1" hidden="1">
      <c r="A211" s="34" t="s">
        <v>114</v>
      </c>
      <c r="B211" s="48" t="s">
        <v>416</v>
      </c>
      <c r="C211" s="35" t="s">
        <v>213</v>
      </c>
      <c r="D211" s="35" t="s">
        <v>211</v>
      </c>
      <c r="E211" s="127" t="s">
        <v>288</v>
      </c>
      <c r="F211" s="50" t="s">
        <v>115</v>
      </c>
      <c r="G211" s="144">
        <f t="shared" si="16"/>
        <v>0</v>
      </c>
      <c r="H211" s="144">
        <f t="shared" si="16"/>
        <v>0</v>
      </c>
      <c r="I211" s="472"/>
    </row>
    <row r="212" spans="1:9" s="18" customFormat="1" ht="47.25" customHeight="1" hidden="1">
      <c r="A212" s="152" t="s">
        <v>116</v>
      </c>
      <c r="B212" s="48" t="s">
        <v>416</v>
      </c>
      <c r="C212" s="35" t="s">
        <v>213</v>
      </c>
      <c r="D212" s="35" t="s">
        <v>211</v>
      </c>
      <c r="E212" s="127" t="s">
        <v>288</v>
      </c>
      <c r="F212" s="50" t="s">
        <v>86</v>
      </c>
      <c r="G212" s="144">
        <f t="shared" si="16"/>
        <v>0</v>
      </c>
      <c r="H212" s="144">
        <f t="shared" si="16"/>
        <v>0</v>
      </c>
      <c r="I212" s="472"/>
    </row>
    <row r="213" spans="1:9" ht="47.25" customHeight="1" hidden="1">
      <c r="A213" s="94" t="s">
        <v>345</v>
      </c>
      <c r="B213" s="82" t="s">
        <v>416</v>
      </c>
      <c r="C213" s="93" t="s">
        <v>213</v>
      </c>
      <c r="D213" s="93" t="s">
        <v>211</v>
      </c>
      <c r="E213" s="143" t="s">
        <v>288</v>
      </c>
      <c r="F213" s="101" t="s">
        <v>226</v>
      </c>
      <c r="G213" s="40"/>
      <c r="H213" s="40"/>
      <c r="I213" s="478"/>
    </row>
    <row r="214" spans="1:9" s="4" customFormat="1" ht="47.25" customHeight="1" hidden="1">
      <c r="A214" s="34" t="s">
        <v>154</v>
      </c>
      <c r="B214" s="48" t="s">
        <v>416</v>
      </c>
      <c r="C214" s="35" t="s">
        <v>213</v>
      </c>
      <c r="D214" s="35" t="s">
        <v>211</v>
      </c>
      <c r="E214" s="127" t="s">
        <v>289</v>
      </c>
      <c r="F214" s="50"/>
      <c r="G214" s="129">
        <f aca="true" t="shared" si="17" ref="G214:H216">G215</f>
        <v>0</v>
      </c>
      <c r="H214" s="129">
        <f t="shared" si="17"/>
        <v>0</v>
      </c>
      <c r="I214" s="473"/>
    </row>
    <row r="215" spans="1:9" s="4" customFormat="1" ht="47.25" customHeight="1" hidden="1">
      <c r="A215" s="34" t="s">
        <v>114</v>
      </c>
      <c r="B215" s="48" t="s">
        <v>416</v>
      </c>
      <c r="C215" s="25" t="s">
        <v>213</v>
      </c>
      <c r="D215" s="25" t="s">
        <v>211</v>
      </c>
      <c r="E215" s="127" t="s">
        <v>289</v>
      </c>
      <c r="F215" s="50" t="s">
        <v>115</v>
      </c>
      <c r="G215" s="39">
        <f t="shared" si="17"/>
        <v>0</v>
      </c>
      <c r="H215" s="39">
        <f t="shared" si="17"/>
        <v>0</v>
      </c>
      <c r="I215" s="482"/>
    </row>
    <row r="216" spans="1:9" s="4" customFormat="1" ht="47.25" customHeight="1" hidden="1">
      <c r="A216" s="152" t="s">
        <v>116</v>
      </c>
      <c r="B216" s="48" t="s">
        <v>416</v>
      </c>
      <c r="C216" s="25" t="s">
        <v>213</v>
      </c>
      <c r="D216" s="25" t="s">
        <v>211</v>
      </c>
      <c r="E216" s="127" t="s">
        <v>289</v>
      </c>
      <c r="F216" s="50" t="s">
        <v>86</v>
      </c>
      <c r="G216" s="39">
        <f t="shared" si="17"/>
        <v>0</v>
      </c>
      <c r="H216" s="39">
        <f t="shared" si="17"/>
        <v>0</v>
      </c>
      <c r="I216" s="465"/>
    </row>
    <row r="217" spans="1:9" ht="47.25" customHeight="1" hidden="1">
      <c r="A217" s="94" t="s">
        <v>345</v>
      </c>
      <c r="B217" s="82" t="s">
        <v>416</v>
      </c>
      <c r="C217" s="93" t="s">
        <v>213</v>
      </c>
      <c r="D217" s="93" t="s">
        <v>211</v>
      </c>
      <c r="E217" s="127" t="s">
        <v>289</v>
      </c>
      <c r="F217" s="101" t="s">
        <v>226</v>
      </c>
      <c r="G217" s="40"/>
      <c r="H217" s="40"/>
      <c r="I217" s="501"/>
    </row>
    <row r="218" spans="1:9" s="4" customFormat="1" ht="42" customHeight="1">
      <c r="A218" s="271" t="s">
        <v>287</v>
      </c>
      <c r="B218" s="54" t="s">
        <v>416</v>
      </c>
      <c r="C218" s="55" t="s">
        <v>213</v>
      </c>
      <c r="D218" s="55" t="s">
        <v>211</v>
      </c>
      <c r="E218" s="72" t="s">
        <v>290</v>
      </c>
      <c r="F218" s="87"/>
      <c r="G218" s="144">
        <f>G219+G223</f>
        <v>2870</v>
      </c>
      <c r="H218" s="144">
        <f>H219+H223</f>
        <v>2870</v>
      </c>
      <c r="I218" s="482"/>
    </row>
    <row r="219" spans="1:9" s="4" customFormat="1" ht="15.75" customHeight="1">
      <c r="A219" s="272" t="s">
        <v>291</v>
      </c>
      <c r="B219" s="48" t="s">
        <v>416</v>
      </c>
      <c r="C219" s="35" t="s">
        <v>213</v>
      </c>
      <c r="D219" s="35" t="s">
        <v>211</v>
      </c>
      <c r="E219" s="31" t="s">
        <v>296</v>
      </c>
      <c r="F219" s="26"/>
      <c r="G219" s="39">
        <f>G220</f>
        <v>2870</v>
      </c>
      <c r="H219" s="39">
        <f>H220</f>
        <v>2870</v>
      </c>
      <c r="I219" s="482"/>
    </row>
    <row r="220" spans="1:9" s="4" customFormat="1" ht="15" customHeight="1">
      <c r="A220" s="272" t="s">
        <v>292</v>
      </c>
      <c r="B220" s="48" t="s">
        <v>416</v>
      </c>
      <c r="C220" s="35" t="s">
        <v>213</v>
      </c>
      <c r="D220" s="35" t="s">
        <v>211</v>
      </c>
      <c r="E220" s="31" t="s">
        <v>296</v>
      </c>
      <c r="F220" s="26" t="s">
        <v>265</v>
      </c>
      <c r="G220" s="39">
        <f>G221+G222</f>
        <v>2870</v>
      </c>
      <c r="H220" s="39">
        <f>H221+H222</f>
        <v>2870</v>
      </c>
      <c r="I220" s="482"/>
    </row>
    <row r="221" spans="1:9" s="4" customFormat="1" ht="47.25" customHeight="1" hidden="1">
      <c r="A221" s="195" t="s">
        <v>293</v>
      </c>
      <c r="B221" s="145" t="s">
        <v>416</v>
      </c>
      <c r="C221" s="274" t="s">
        <v>213</v>
      </c>
      <c r="D221" s="274" t="s">
        <v>211</v>
      </c>
      <c r="E221" s="147" t="s">
        <v>296</v>
      </c>
      <c r="F221" s="273" t="s">
        <v>240</v>
      </c>
      <c r="G221" s="148">
        <v>2204.3</v>
      </c>
      <c r="H221" s="148">
        <v>2204.3</v>
      </c>
      <c r="I221" s="482"/>
    </row>
    <row r="222" spans="1:9" s="4" customFormat="1" ht="47.25" customHeight="1" hidden="1">
      <c r="A222" s="195" t="s">
        <v>294</v>
      </c>
      <c r="B222" s="145" t="s">
        <v>416</v>
      </c>
      <c r="C222" s="274" t="s">
        <v>213</v>
      </c>
      <c r="D222" s="274" t="s">
        <v>211</v>
      </c>
      <c r="E222" s="147" t="s">
        <v>296</v>
      </c>
      <c r="F222" s="273" t="s">
        <v>78</v>
      </c>
      <c r="G222" s="148">
        <v>665.7</v>
      </c>
      <c r="H222" s="148">
        <v>665.7</v>
      </c>
      <c r="I222" s="482"/>
    </row>
    <row r="223" spans="1:9" s="4" customFormat="1" ht="47.25" customHeight="1" hidden="1">
      <c r="A223" s="272" t="s">
        <v>295</v>
      </c>
      <c r="B223" s="48" t="s">
        <v>416</v>
      </c>
      <c r="C223" s="35" t="s">
        <v>213</v>
      </c>
      <c r="D223" s="35" t="s">
        <v>211</v>
      </c>
      <c r="E223" s="31" t="s">
        <v>297</v>
      </c>
      <c r="F223" s="26"/>
      <c r="G223" s="39">
        <f>G224+G228</f>
        <v>0</v>
      </c>
      <c r="H223" s="39">
        <f>H224+H228</f>
        <v>0</v>
      </c>
      <c r="I223" s="482"/>
    </row>
    <row r="224" spans="1:9" s="4" customFormat="1" ht="47.25" customHeight="1" hidden="1">
      <c r="A224" s="34" t="s">
        <v>114</v>
      </c>
      <c r="B224" s="48" t="s">
        <v>416</v>
      </c>
      <c r="C224" s="35" t="s">
        <v>213</v>
      </c>
      <c r="D224" s="35" t="s">
        <v>211</v>
      </c>
      <c r="E224" s="31" t="s">
        <v>297</v>
      </c>
      <c r="F224" s="26" t="s">
        <v>115</v>
      </c>
      <c r="G224" s="39">
        <f>G225</f>
        <v>0</v>
      </c>
      <c r="H224" s="39">
        <f>H225</f>
        <v>0</v>
      </c>
      <c r="I224" s="482"/>
    </row>
    <row r="225" spans="1:9" s="4" customFormat="1" ht="47.25" customHeight="1" hidden="1">
      <c r="A225" s="152" t="s">
        <v>116</v>
      </c>
      <c r="B225" s="48" t="s">
        <v>416</v>
      </c>
      <c r="C225" s="35" t="s">
        <v>213</v>
      </c>
      <c r="D225" s="35" t="s">
        <v>211</v>
      </c>
      <c r="E225" s="31" t="s">
        <v>297</v>
      </c>
      <c r="F225" s="26" t="s">
        <v>86</v>
      </c>
      <c r="G225" s="39">
        <f>G226+G227</f>
        <v>0</v>
      </c>
      <c r="H225" s="39">
        <f>H226+H227</f>
        <v>0</v>
      </c>
      <c r="I225" s="482"/>
    </row>
    <row r="226" spans="1:9" s="4" customFormat="1" ht="47.25" customHeight="1" hidden="1">
      <c r="A226" s="195" t="s">
        <v>224</v>
      </c>
      <c r="B226" s="145" t="s">
        <v>416</v>
      </c>
      <c r="C226" s="274" t="s">
        <v>213</v>
      </c>
      <c r="D226" s="274" t="s">
        <v>211</v>
      </c>
      <c r="E226" s="147" t="s">
        <v>297</v>
      </c>
      <c r="F226" s="273" t="s">
        <v>225</v>
      </c>
      <c r="G226" s="148"/>
      <c r="H226" s="148"/>
      <c r="I226" s="482"/>
    </row>
    <row r="227" spans="1:9" s="4" customFormat="1" ht="47.25" customHeight="1" hidden="1">
      <c r="A227" s="195" t="s">
        <v>345</v>
      </c>
      <c r="B227" s="145" t="s">
        <v>416</v>
      </c>
      <c r="C227" s="274" t="s">
        <v>213</v>
      </c>
      <c r="D227" s="274" t="s">
        <v>211</v>
      </c>
      <c r="E227" s="147" t="s">
        <v>297</v>
      </c>
      <c r="F227" s="273" t="s">
        <v>226</v>
      </c>
      <c r="G227" s="148"/>
      <c r="H227" s="148"/>
      <c r="I227" s="482"/>
    </row>
    <row r="228" spans="1:9" s="4" customFormat="1" ht="47.25" customHeight="1" hidden="1">
      <c r="A228" s="27" t="s">
        <v>7</v>
      </c>
      <c r="B228" s="48" t="s">
        <v>416</v>
      </c>
      <c r="C228" s="35" t="s">
        <v>213</v>
      </c>
      <c r="D228" s="35" t="s">
        <v>211</v>
      </c>
      <c r="E228" s="31" t="s">
        <v>297</v>
      </c>
      <c r="F228" s="26" t="s">
        <v>117</v>
      </c>
      <c r="G228" s="39">
        <f>G229+G231</f>
        <v>0</v>
      </c>
      <c r="H228" s="39">
        <f>H229+H231</f>
        <v>0</v>
      </c>
      <c r="I228" s="482"/>
    </row>
    <row r="229" spans="1:9" s="4" customFormat="1" ht="47.25" customHeight="1" hidden="1">
      <c r="A229" s="27" t="s">
        <v>118</v>
      </c>
      <c r="B229" s="48" t="s">
        <v>416</v>
      </c>
      <c r="C229" s="35" t="s">
        <v>213</v>
      </c>
      <c r="D229" s="35" t="s">
        <v>211</v>
      </c>
      <c r="E229" s="31" t="s">
        <v>297</v>
      </c>
      <c r="F229" s="26" t="s">
        <v>119</v>
      </c>
      <c r="G229" s="39">
        <f>G230</f>
        <v>0</v>
      </c>
      <c r="H229" s="39">
        <f>H230</f>
        <v>0</v>
      </c>
      <c r="I229" s="482"/>
    </row>
    <row r="230" spans="1:9" s="4" customFormat="1" ht="47.25" customHeight="1" hidden="1">
      <c r="A230" s="95" t="s">
        <v>131</v>
      </c>
      <c r="B230" s="145" t="s">
        <v>416</v>
      </c>
      <c r="C230" s="274" t="s">
        <v>213</v>
      </c>
      <c r="D230" s="274" t="s">
        <v>211</v>
      </c>
      <c r="E230" s="147" t="s">
        <v>297</v>
      </c>
      <c r="F230" s="273" t="s">
        <v>159</v>
      </c>
      <c r="G230" s="148"/>
      <c r="H230" s="148"/>
      <c r="I230" s="482"/>
    </row>
    <row r="231" spans="1:9" s="4" customFormat="1" ht="47.25" customHeight="1" hidden="1">
      <c r="A231" s="34" t="s">
        <v>132</v>
      </c>
      <c r="B231" s="48" t="s">
        <v>416</v>
      </c>
      <c r="C231" s="25" t="s">
        <v>213</v>
      </c>
      <c r="D231" s="25" t="s">
        <v>211</v>
      </c>
      <c r="E231" s="127" t="s">
        <v>297</v>
      </c>
      <c r="F231" s="26" t="s">
        <v>89</v>
      </c>
      <c r="G231" s="39">
        <f>G232+G233</f>
        <v>0</v>
      </c>
      <c r="H231" s="39">
        <f>H232+H233</f>
        <v>0</v>
      </c>
      <c r="I231" s="482"/>
    </row>
    <row r="232" spans="1:9" s="4" customFormat="1" ht="47.25" customHeight="1" hidden="1">
      <c r="A232" s="96" t="s">
        <v>133</v>
      </c>
      <c r="B232" s="145" t="s">
        <v>416</v>
      </c>
      <c r="C232" s="154" t="s">
        <v>213</v>
      </c>
      <c r="D232" s="154" t="s">
        <v>211</v>
      </c>
      <c r="E232" s="143" t="s">
        <v>297</v>
      </c>
      <c r="F232" s="273" t="s">
        <v>228</v>
      </c>
      <c r="G232" s="148"/>
      <c r="H232" s="148"/>
      <c r="I232" s="482"/>
    </row>
    <row r="233" spans="1:9" s="4" customFormat="1" ht="47.25" customHeight="1" hidden="1">
      <c r="A233" s="96" t="s">
        <v>92</v>
      </c>
      <c r="B233" s="145" t="s">
        <v>416</v>
      </c>
      <c r="C233" s="154" t="s">
        <v>213</v>
      </c>
      <c r="D233" s="154" t="s">
        <v>211</v>
      </c>
      <c r="E233" s="143" t="s">
        <v>297</v>
      </c>
      <c r="F233" s="273" t="s">
        <v>91</v>
      </c>
      <c r="G233" s="148"/>
      <c r="H233" s="148"/>
      <c r="I233" s="482"/>
    </row>
    <row r="234" spans="1:9" s="4" customFormat="1" ht="48.75" customHeight="1">
      <c r="A234" s="91" t="s">
        <v>635</v>
      </c>
      <c r="B234" s="77" t="s">
        <v>416</v>
      </c>
      <c r="C234" s="160" t="s">
        <v>213</v>
      </c>
      <c r="D234" s="160" t="s">
        <v>211</v>
      </c>
      <c r="E234" s="117" t="s">
        <v>298</v>
      </c>
      <c r="F234" s="35"/>
      <c r="G234" s="180">
        <f>G235</f>
        <v>1263.8</v>
      </c>
      <c r="H234" s="180">
        <f>H235</f>
        <v>1263.8</v>
      </c>
      <c r="I234" s="502"/>
    </row>
    <row r="235" spans="1:9" s="4" customFormat="1" ht="27" customHeight="1">
      <c r="A235" s="179" t="s">
        <v>147</v>
      </c>
      <c r="B235" s="48" t="s">
        <v>416</v>
      </c>
      <c r="C235" s="35" t="s">
        <v>213</v>
      </c>
      <c r="D235" s="35" t="s">
        <v>211</v>
      </c>
      <c r="E235" s="127" t="s">
        <v>299</v>
      </c>
      <c r="F235" s="50"/>
      <c r="G235" s="129">
        <f>G236+G240+G244</f>
        <v>1263.8</v>
      </c>
      <c r="H235" s="129">
        <f>H236+H240+H244</f>
        <v>1263.8</v>
      </c>
      <c r="I235" s="503"/>
    </row>
    <row r="236" spans="1:9" s="4" customFormat="1" ht="27" customHeight="1">
      <c r="A236" s="179" t="s">
        <v>565</v>
      </c>
      <c r="B236" s="48" t="s">
        <v>416</v>
      </c>
      <c r="C236" s="35" t="s">
        <v>213</v>
      </c>
      <c r="D236" s="35" t="s">
        <v>211</v>
      </c>
      <c r="E236" s="127" t="s">
        <v>300</v>
      </c>
      <c r="F236" s="50"/>
      <c r="G236" s="129">
        <f aca="true" t="shared" si="18" ref="G236:H238">G237</f>
        <v>1263.8</v>
      </c>
      <c r="H236" s="129">
        <f t="shared" si="18"/>
        <v>1263.8</v>
      </c>
      <c r="I236" s="503"/>
    </row>
    <row r="237" spans="1:12" s="4" customFormat="1" ht="27.75" customHeight="1">
      <c r="A237" s="34" t="s">
        <v>114</v>
      </c>
      <c r="B237" s="48" t="s">
        <v>416</v>
      </c>
      <c r="C237" s="35" t="s">
        <v>213</v>
      </c>
      <c r="D237" s="35" t="s">
        <v>211</v>
      </c>
      <c r="E237" s="127" t="s">
        <v>300</v>
      </c>
      <c r="F237" s="50" t="s">
        <v>115</v>
      </c>
      <c r="G237" s="39">
        <f t="shared" si="18"/>
        <v>1263.8</v>
      </c>
      <c r="H237" s="39">
        <f t="shared" si="18"/>
        <v>1263.8</v>
      </c>
      <c r="I237" s="469"/>
      <c r="L237" s="181"/>
    </row>
    <row r="238" spans="1:9" s="4" customFormat="1" ht="27.75" customHeight="1">
      <c r="A238" s="152" t="s">
        <v>116</v>
      </c>
      <c r="B238" s="48" t="s">
        <v>416</v>
      </c>
      <c r="C238" s="35" t="s">
        <v>213</v>
      </c>
      <c r="D238" s="35" t="s">
        <v>211</v>
      </c>
      <c r="E238" s="127" t="s">
        <v>300</v>
      </c>
      <c r="F238" s="50" t="s">
        <v>86</v>
      </c>
      <c r="G238" s="39">
        <f t="shared" si="18"/>
        <v>1263.8</v>
      </c>
      <c r="H238" s="39">
        <f t="shared" si="18"/>
        <v>1263.8</v>
      </c>
      <c r="I238" s="469"/>
    </row>
    <row r="239" spans="1:9" ht="47.25" customHeight="1" hidden="1">
      <c r="A239" s="94" t="s">
        <v>345</v>
      </c>
      <c r="B239" s="48" t="s">
        <v>416</v>
      </c>
      <c r="C239" s="35" t="s">
        <v>213</v>
      </c>
      <c r="D239" s="35" t="s">
        <v>211</v>
      </c>
      <c r="E239" s="143" t="s">
        <v>300</v>
      </c>
      <c r="F239" s="101" t="s">
        <v>226</v>
      </c>
      <c r="G239" s="40">
        <v>1263.8</v>
      </c>
      <c r="H239" s="40">
        <v>1263.8</v>
      </c>
      <c r="I239" s="504"/>
    </row>
    <row r="240" spans="1:9" s="4" customFormat="1" ht="47.25" customHeight="1" hidden="1">
      <c r="A240" s="179" t="s">
        <v>566</v>
      </c>
      <c r="B240" s="48" t="s">
        <v>416</v>
      </c>
      <c r="C240" s="35" t="s">
        <v>213</v>
      </c>
      <c r="D240" s="35" t="s">
        <v>211</v>
      </c>
      <c r="E240" s="127" t="s">
        <v>300</v>
      </c>
      <c r="F240" s="26"/>
      <c r="G240" s="39">
        <f aca="true" t="shared" si="19" ref="G240:H242">G241</f>
        <v>0</v>
      </c>
      <c r="H240" s="39">
        <f t="shared" si="19"/>
        <v>0</v>
      </c>
      <c r="I240" s="469"/>
    </row>
    <row r="241" spans="1:9" s="4" customFormat="1" ht="47.25" customHeight="1" hidden="1">
      <c r="A241" s="34" t="s">
        <v>114</v>
      </c>
      <c r="B241" s="48" t="s">
        <v>416</v>
      </c>
      <c r="C241" s="35" t="s">
        <v>213</v>
      </c>
      <c r="D241" s="35" t="s">
        <v>211</v>
      </c>
      <c r="E241" s="127" t="s">
        <v>300</v>
      </c>
      <c r="F241" s="50" t="s">
        <v>115</v>
      </c>
      <c r="G241" s="39">
        <f t="shared" si="19"/>
        <v>0</v>
      </c>
      <c r="H241" s="39">
        <f t="shared" si="19"/>
        <v>0</v>
      </c>
      <c r="I241" s="469"/>
    </row>
    <row r="242" spans="1:9" s="4" customFormat="1" ht="47.25" customHeight="1" hidden="1">
      <c r="A242" s="152" t="s">
        <v>116</v>
      </c>
      <c r="B242" s="48" t="s">
        <v>416</v>
      </c>
      <c r="C242" s="35" t="s">
        <v>213</v>
      </c>
      <c r="D242" s="35" t="s">
        <v>211</v>
      </c>
      <c r="E242" s="127" t="s">
        <v>300</v>
      </c>
      <c r="F242" s="50" t="s">
        <v>86</v>
      </c>
      <c r="G242" s="39">
        <f t="shared" si="19"/>
        <v>0</v>
      </c>
      <c r="H242" s="39">
        <f t="shared" si="19"/>
        <v>0</v>
      </c>
      <c r="I242" s="469"/>
    </row>
    <row r="243" spans="1:9" s="4" customFormat="1" ht="47.25" customHeight="1" hidden="1">
      <c r="A243" s="94" t="s">
        <v>345</v>
      </c>
      <c r="B243" s="48" t="s">
        <v>416</v>
      </c>
      <c r="C243" s="35" t="s">
        <v>213</v>
      </c>
      <c r="D243" s="35" t="s">
        <v>211</v>
      </c>
      <c r="E243" s="127" t="s">
        <v>300</v>
      </c>
      <c r="F243" s="101" t="s">
        <v>226</v>
      </c>
      <c r="G243" s="39">
        <v>0</v>
      </c>
      <c r="H243" s="39">
        <v>0</v>
      </c>
      <c r="I243" s="469"/>
    </row>
    <row r="244" spans="1:9" s="18" customFormat="1" ht="47.25" customHeight="1" hidden="1">
      <c r="A244" s="179" t="s">
        <v>314</v>
      </c>
      <c r="B244" s="48" t="s">
        <v>416</v>
      </c>
      <c r="C244" s="25" t="s">
        <v>213</v>
      </c>
      <c r="D244" s="25" t="s">
        <v>211</v>
      </c>
      <c r="E244" s="127" t="s">
        <v>300</v>
      </c>
      <c r="F244" s="50"/>
      <c r="G244" s="144">
        <f aca="true" t="shared" si="20" ref="G244:H246">G245</f>
        <v>0</v>
      </c>
      <c r="H244" s="144">
        <f t="shared" si="20"/>
        <v>0</v>
      </c>
      <c r="I244" s="505"/>
    </row>
    <row r="245" spans="1:9" s="4" customFormat="1" ht="47.25" customHeight="1" hidden="1">
      <c r="A245" s="34" t="s">
        <v>114</v>
      </c>
      <c r="B245" s="48" t="s">
        <v>416</v>
      </c>
      <c r="C245" s="25" t="s">
        <v>213</v>
      </c>
      <c r="D245" s="25" t="s">
        <v>211</v>
      </c>
      <c r="E245" s="127" t="s">
        <v>300</v>
      </c>
      <c r="F245" s="50" t="s">
        <v>115</v>
      </c>
      <c r="G245" s="39">
        <f t="shared" si="20"/>
        <v>0</v>
      </c>
      <c r="H245" s="39">
        <f t="shared" si="20"/>
        <v>0</v>
      </c>
      <c r="I245" s="469"/>
    </row>
    <row r="246" spans="1:9" s="4" customFormat="1" ht="47.25" customHeight="1" hidden="1">
      <c r="A246" s="152" t="s">
        <v>116</v>
      </c>
      <c r="B246" s="48" t="s">
        <v>416</v>
      </c>
      <c r="C246" s="25" t="s">
        <v>213</v>
      </c>
      <c r="D246" s="25" t="s">
        <v>211</v>
      </c>
      <c r="E246" s="127" t="s">
        <v>300</v>
      </c>
      <c r="F246" s="50" t="s">
        <v>86</v>
      </c>
      <c r="G246" s="39">
        <f t="shared" si="20"/>
        <v>0</v>
      </c>
      <c r="H246" s="39">
        <f t="shared" si="20"/>
        <v>0</v>
      </c>
      <c r="I246" s="469"/>
    </row>
    <row r="247" spans="1:9" ht="47.25" customHeight="1" hidden="1">
      <c r="A247" s="94" t="s">
        <v>345</v>
      </c>
      <c r="B247" s="82" t="s">
        <v>416</v>
      </c>
      <c r="C247" s="93" t="s">
        <v>213</v>
      </c>
      <c r="D247" s="93" t="s">
        <v>211</v>
      </c>
      <c r="E247" s="127" t="s">
        <v>300</v>
      </c>
      <c r="F247" s="101" t="s">
        <v>226</v>
      </c>
      <c r="G247" s="40"/>
      <c r="H247" s="40"/>
      <c r="I247" s="504"/>
    </row>
    <row r="248" spans="1:9" s="18" customFormat="1" ht="47.25" customHeight="1" hidden="1">
      <c r="A248" s="91"/>
      <c r="B248" s="77"/>
      <c r="C248" s="68"/>
      <c r="D248" s="68"/>
      <c r="E248" s="117"/>
      <c r="F248" s="109"/>
      <c r="G248" s="153"/>
      <c r="H248" s="153"/>
      <c r="I248" s="505"/>
    </row>
    <row r="249" spans="1:9" s="18" customFormat="1" ht="47.25" customHeight="1" hidden="1">
      <c r="A249" s="56"/>
      <c r="B249" s="54"/>
      <c r="C249" s="55"/>
      <c r="D249" s="55"/>
      <c r="E249" s="72"/>
      <c r="F249" s="87"/>
      <c r="G249" s="144"/>
      <c r="H249" s="144"/>
      <c r="I249" s="505"/>
    </row>
    <row r="250" spans="1:9" s="4" customFormat="1" ht="47.25" customHeight="1" hidden="1">
      <c r="A250" s="34"/>
      <c r="B250" s="48"/>
      <c r="C250" s="25"/>
      <c r="D250" s="25"/>
      <c r="E250" s="60"/>
      <c r="F250" s="50"/>
      <c r="G250" s="39"/>
      <c r="H250" s="39"/>
      <c r="I250" s="469"/>
    </row>
    <row r="251" spans="1:9" s="4" customFormat="1" ht="47.25" customHeight="1" hidden="1">
      <c r="A251" s="152"/>
      <c r="B251" s="48"/>
      <c r="C251" s="25"/>
      <c r="D251" s="25"/>
      <c r="E251" s="60"/>
      <c r="F251" s="50"/>
      <c r="G251" s="39"/>
      <c r="H251" s="39"/>
      <c r="I251" s="469"/>
    </row>
    <row r="252" spans="1:9" ht="47.25" customHeight="1" hidden="1">
      <c r="A252" s="94"/>
      <c r="B252" s="82"/>
      <c r="C252" s="93"/>
      <c r="D252" s="93"/>
      <c r="E252" s="84"/>
      <c r="F252" s="101"/>
      <c r="G252" s="40"/>
      <c r="H252" s="40"/>
      <c r="I252" s="504"/>
    </row>
    <row r="253" spans="1:9" s="4" customFormat="1" ht="47.25" customHeight="1" hidden="1">
      <c r="A253" s="34"/>
      <c r="B253" s="48"/>
      <c r="C253" s="25"/>
      <c r="D253" s="25"/>
      <c r="E253" s="60"/>
      <c r="F253" s="26"/>
      <c r="G253" s="39"/>
      <c r="H253" s="39"/>
      <c r="I253" s="469"/>
    </row>
    <row r="254" spans="1:9" s="4" customFormat="1" ht="47.25" customHeight="1" hidden="1">
      <c r="A254" s="152"/>
      <c r="B254" s="48"/>
      <c r="C254" s="25"/>
      <c r="D254" s="25"/>
      <c r="E254" s="60"/>
      <c r="F254" s="26"/>
      <c r="G254" s="39"/>
      <c r="H254" s="39"/>
      <c r="I254" s="469"/>
    </row>
    <row r="255" spans="1:9" s="4" customFormat="1" ht="47.25" customHeight="1" hidden="1">
      <c r="A255" s="94"/>
      <c r="B255" s="82"/>
      <c r="C255" s="93"/>
      <c r="D255" s="93"/>
      <c r="E255" s="84"/>
      <c r="F255" s="101"/>
      <c r="G255" s="39"/>
      <c r="H255" s="39"/>
      <c r="I255" s="469"/>
    </row>
    <row r="256" spans="1:9" s="151" customFormat="1" ht="15" customHeight="1">
      <c r="A256" s="166" t="s">
        <v>238</v>
      </c>
      <c r="B256" s="47" t="s">
        <v>416</v>
      </c>
      <c r="C256" s="32" t="s">
        <v>214</v>
      </c>
      <c r="D256" s="32"/>
      <c r="E256" s="60"/>
      <c r="F256" s="171"/>
      <c r="G256" s="172">
        <f>G257</f>
        <v>6255.599999999999</v>
      </c>
      <c r="H256" s="172">
        <f>H257</f>
        <v>6246</v>
      </c>
      <c r="I256" s="477"/>
    </row>
    <row r="257" spans="1:9" s="17" customFormat="1" ht="15" customHeight="1">
      <c r="A257" s="22" t="s">
        <v>239</v>
      </c>
      <c r="B257" s="47" t="s">
        <v>416</v>
      </c>
      <c r="C257" s="43" t="s">
        <v>214</v>
      </c>
      <c r="D257" s="43" t="s">
        <v>208</v>
      </c>
      <c r="E257" s="85"/>
      <c r="F257" s="99"/>
      <c r="G257" s="45">
        <f>G258+G295</f>
        <v>6255.599999999999</v>
      </c>
      <c r="H257" s="45">
        <f>H258+H295</f>
        <v>6246</v>
      </c>
      <c r="I257" s="506"/>
    </row>
    <row r="258" spans="1:9" s="5" customFormat="1" ht="26.25" customHeight="1">
      <c r="A258" s="91" t="s">
        <v>572</v>
      </c>
      <c r="B258" s="77" t="s">
        <v>416</v>
      </c>
      <c r="C258" s="68" t="s">
        <v>214</v>
      </c>
      <c r="D258" s="68" t="s">
        <v>208</v>
      </c>
      <c r="E258" s="78" t="s">
        <v>97</v>
      </c>
      <c r="F258" s="102"/>
      <c r="G258" s="105">
        <f>G259+G277+G289</f>
        <v>6255.599999999999</v>
      </c>
      <c r="H258" s="105">
        <f>H259+H277+H289</f>
        <v>6246</v>
      </c>
      <c r="I258" s="507"/>
    </row>
    <row r="259" spans="1:12" s="5" customFormat="1" ht="19.5" customHeight="1">
      <c r="A259" s="275" t="s">
        <v>301</v>
      </c>
      <c r="B259" s="54" t="s">
        <v>416</v>
      </c>
      <c r="C259" s="55" t="s">
        <v>214</v>
      </c>
      <c r="D259" s="55" t="s">
        <v>208</v>
      </c>
      <c r="E259" s="57" t="s">
        <v>302</v>
      </c>
      <c r="F259" s="59"/>
      <c r="G259" s="58">
        <f>G261+G267</f>
        <v>3624.9999999999995</v>
      </c>
      <c r="H259" s="58">
        <f>H261+H267</f>
        <v>3615.3999999999996</v>
      </c>
      <c r="I259" s="481"/>
      <c r="L259" s="508"/>
    </row>
    <row r="260" spans="1:10" ht="19.5" customHeight="1">
      <c r="A260" s="34"/>
      <c r="B260" s="48"/>
      <c r="C260" s="25"/>
      <c r="D260" s="25"/>
      <c r="E260" s="60"/>
      <c r="F260" s="26"/>
      <c r="G260" s="39"/>
      <c r="H260" s="39"/>
      <c r="I260" s="465"/>
      <c r="J260" s="307"/>
    </row>
    <row r="261" spans="1:9" s="18" customFormat="1" ht="16.5" customHeight="1">
      <c r="A261" s="56" t="s">
        <v>379</v>
      </c>
      <c r="B261" s="48" t="s">
        <v>416</v>
      </c>
      <c r="C261" s="55" t="s">
        <v>214</v>
      </c>
      <c r="D261" s="55" t="s">
        <v>208</v>
      </c>
      <c r="E261" s="72" t="s">
        <v>303</v>
      </c>
      <c r="F261" s="87"/>
      <c r="G261" s="144">
        <f>G262</f>
        <v>2874.3999999999996</v>
      </c>
      <c r="H261" s="144">
        <f>H262</f>
        <v>2874.3999999999996</v>
      </c>
      <c r="I261" s="472"/>
    </row>
    <row r="262" spans="1:9" s="4" customFormat="1" ht="42" customHeight="1">
      <c r="A262" s="80" t="s">
        <v>110</v>
      </c>
      <c r="B262" s="48" t="s">
        <v>416</v>
      </c>
      <c r="C262" s="35" t="s">
        <v>214</v>
      </c>
      <c r="D262" s="35" t="s">
        <v>208</v>
      </c>
      <c r="E262" s="127" t="s">
        <v>303</v>
      </c>
      <c r="F262" s="26" t="s">
        <v>417</v>
      </c>
      <c r="G262" s="39">
        <f>G263</f>
        <v>2874.3999999999996</v>
      </c>
      <c r="H262" s="39">
        <f>H263</f>
        <v>2874.3999999999996</v>
      </c>
      <c r="I262" s="465"/>
    </row>
    <row r="263" spans="1:10" s="4" customFormat="1" ht="16.5" customHeight="1">
      <c r="A263" s="27" t="s">
        <v>156</v>
      </c>
      <c r="B263" s="48" t="s">
        <v>416</v>
      </c>
      <c r="C263" s="25" t="s">
        <v>214</v>
      </c>
      <c r="D263" s="25" t="s">
        <v>208</v>
      </c>
      <c r="E263" s="127" t="s">
        <v>303</v>
      </c>
      <c r="F263" s="50" t="s">
        <v>265</v>
      </c>
      <c r="G263" s="39">
        <f>G264+G265+G266</f>
        <v>2874.3999999999996</v>
      </c>
      <c r="H263" s="39">
        <f>H264+H265+H266</f>
        <v>2874.3999999999996</v>
      </c>
      <c r="I263" s="465"/>
      <c r="J263" s="181"/>
    </row>
    <row r="264" spans="1:9" ht="15.75" hidden="1">
      <c r="A264" s="94" t="s">
        <v>137</v>
      </c>
      <c r="B264" s="82" t="s">
        <v>416</v>
      </c>
      <c r="C264" s="93" t="s">
        <v>214</v>
      </c>
      <c r="D264" s="93" t="s">
        <v>208</v>
      </c>
      <c r="E264" s="143" t="s">
        <v>303</v>
      </c>
      <c r="F264" s="93" t="s">
        <v>240</v>
      </c>
      <c r="G264" s="40">
        <v>2207.6</v>
      </c>
      <c r="H264" s="40">
        <v>2207.6</v>
      </c>
      <c r="I264" s="478"/>
    </row>
    <row r="265" spans="1:9" ht="47.25" customHeight="1" hidden="1">
      <c r="A265" s="94" t="s">
        <v>138</v>
      </c>
      <c r="B265" s="82" t="s">
        <v>416</v>
      </c>
      <c r="C265" s="93" t="s">
        <v>214</v>
      </c>
      <c r="D265" s="93" t="s">
        <v>208</v>
      </c>
      <c r="E265" s="143" t="s">
        <v>303</v>
      </c>
      <c r="F265" s="93" t="s">
        <v>241</v>
      </c>
      <c r="G265" s="40"/>
      <c r="H265" s="40"/>
      <c r="I265" s="478"/>
    </row>
    <row r="266" spans="1:9" ht="47.25" customHeight="1" hidden="1">
      <c r="A266" s="94" t="s">
        <v>139</v>
      </c>
      <c r="B266" s="82" t="s">
        <v>416</v>
      </c>
      <c r="C266" s="93" t="s">
        <v>214</v>
      </c>
      <c r="D266" s="93" t="s">
        <v>208</v>
      </c>
      <c r="E266" s="143" t="s">
        <v>303</v>
      </c>
      <c r="F266" s="93" t="s">
        <v>78</v>
      </c>
      <c r="G266" s="40">
        <v>666.8</v>
      </c>
      <c r="H266" s="40">
        <v>666.8</v>
      </c>
      <c r="I266" s="478"/>
    </row>
    <row r="267" spans="1:9" s="4" customFormat="1" ht="25.5">
      <c r="A267" s="27" t="s">
        <v>380</v>
      </c>
      <c r="B267" s="48" t="s">
        <v>416</v>
      </c>
      <c r="C267" s="25" t="s">
        <v>214</v>
      </c>
      <c r="D267" s="25" t="s">
        <v>208</v>
      </c>
      <c r="E267" s="60" t="s">
        <v>304</v>
      </c>
      <c r="F267" s="25"/>
      <c r="G267" s="39">
        <f>G268+G272</f>
        <v>750.6</v>
      </c>
      <c r="H267" s="39">
        <f>H268+H272</f>
        <v>741</v>
      </c>
      <c r="I267" s="465"/>
    </row>
    <row r="268" spans="1:9" s="4" customFormat="1" ht="29.25" customHeight="1">
      <c r="A268" s="34" t="s">
        <v>114</v>
      </c>
      <c r="B268" s="48" t="s">
        <v>416</v>
      </c>
      <c r="C268" s="25" t="s">
        <v>214</v>
      </c>
      <c r="D268" s="25" t="s">
        <v>208</v>
      </c>
      <c r="E268" s="60" t="s">
        <v>304</v>
      </c>
      <c r="F268" s="25" t="s">
        <v>115</v>
      </c>
      <c r="G268" s="39">
        <f>G269</f>
        <v>750.6</v>
      </c>
      <c r="H268" s="39">
        <f>H269</f>
        <v>741</v>
      </c>
      <c r="I268" s="465"/>
    </row>
    <row r="269" spans="1:9" s="4" customFormat="1" ht="29.25" customHeight="1">
      <c r="A269" s="152" t="s">
        <v>116</v>
      </c>
      <c r="B269" s="48" t="s">
        <v>416</v>
      </c>
      <c r="C269" s="25" t="s">
        <v>214</v>
      </c>
      <c r="D269" s="25" t="s">
        <v>208</v>
      </c>
      <c r="E269" s="60" t="s">
        <v>304</v>
      </c>
      <c r="F269" s="25" t="s">
        <v>86</v>
      </c>
      <c r="G269" s="39">
        <f>G270+G271</f>
        <v>750.6</v>
      </c>
      <c r="H269" s="39">
        <f>H270+H271</f>
        <v>741</v>
      </c>
      <c r="I269" s="465"/>
    </row>
    <row r="270" spans="1:9" ht="25.5" hidden="1">
      <c r="A270" s="94" t="s">
        <v>224</v>
      </c>
      <c r="B270" s="82" t="s">
        <v>416</v>
      </c>
      <c r="C270" s="93" t="s">
        <v>214</v>
      </c>
      <c r="D270" s="93" t="s">
        <v>208</v>
      </c>
      <c r="E270" s="147" t="s">
        <v>304</v>
      </c>
      <c r="F270" s="93" t="s">
        <v>225</v>
      </c>
      <c r="G270" s="64"/>
      <c r="H270" s="64"/>
      <c r="I270" s="504"/>
    </row>
    <row r="271" spans="1:9" ht="47.25" customHeight="1" hidden="1">
      <c r="A271" s="94" t="s">
        <v>345</v>
      </c>
      <c r="B271" s="82" t="s">
        <v>416</v>
      </c>
      <c r="C271" s="93" t="s">
        <v>214</v>
      </c>
      <c r="D271" s="93" t="s">
        <v>208</v>
      </c>
      <c r="E271" s="147" t="s">
        <v>304</v>
      </c>
      <c r="F271" s="93" t="s">
        <v>226</v>
      </c>
      <c r="G271" s="64">
        <f>1524-773.4</f>
        <v>750.6</v>
      </c>
      <c r="H271" s="64">
        <f>1524-783</f>
        <v>741</v>
      </c>
      <c r="I271" s="504"/>
    </row>
    <row r="272" spans="1:9" s="4" customFormat="1" ht="47.25" customHeight="1" hidden="1">
      <c r="A272" s="27" t="s">
        <v>7</v>
      </c>
      <c r="B272" s="48" t="s">
        <v>416</v>
      </c>
      <c r="C272" s="25" t="s">
        <v>214</v>
      </c>
      <c r="D272" s="25" t="s">
        <v>208</v>
      </c>
      <c r="E272" s="60" t="s">
        <v>304</v>
      </c>
      <c r="F272" s="25" t="s">
        <v>117</v>
      </c>
      <c r="G272" s="66">
        <f>G273+G275</f>
        <v>0</v>
      </c>
      <c r="H272" s="66">
        <f>H273+H275</f>
        <v>0</v>
      </c>
      <c r="I272" s="469"/>
    </row>
    <row r="273" spans="1:9" s="4" customFormat="1" ht="47.25" customHeight="1" hidden="1">
      <c r="A273" s="27"/>
      <c r="B273" s="48" t="s">
        <v>416</v>
      </c>
      <c r="C273" s="25" t="s">
        <v>214</v>
      </c>
      <c r="D273" s="25" t="s">
        <v>208</v>
      </c>
      <c r="E273" s="60" t="s">
        <v>304</v>
      </c>
      <c r="F273" s="25" t="s">
        <v>119</v>
      </c>
      <c r="G273" s="66">
        <f>G274</f>
        <v>0</v>
      </c>
      <c r="H273" s="66">
        <f>H274</f>
        <v>0</v>
      </c>
      <c r="I273" s="469"/>
    </row>
    <row r="274" spans="1:9" ht="47.25" customHeight="1" hidden="1">
      <c r="A274" s="195"/>
      <c r="B274" s="82" t="s">
        <v>416</v>
      </c>
      <c r="C274" s="93" t="s">
        <v>214</v>
      </c>
      <c r="D274" s="93" t="s">
        <v>208</v>
      </c>
      <c r="E274" s="147" t="s">
        <v>304</v>
      </c>
      <c r="F274" s="93" t="s">
        <v>159</v>
      </c>
      <c r="G274" s="64"/>
      <c r="H274" s="64"/>
      <c r="I274" s="504"/>
    </row>
    <row r="275" spans="1:9" s="4" customFormat="1" ht="47.25" customHeight="1" hidden="1">
      <c r="A275" s="27" t="s">
        <v>90</v>
      </c>
      <c r="B275" s="48" t="s">
        <v>416</v>
      </c>
      <c r="C275" s="25" t="s">
        <v>214</v>
      </c>
      <c r="D275" s="25" t="s">
        <v>208</v>
      </c>
      <c r="E275" s="60" t="s">
        <v>304</v>
      </c>
      <c r="F275" s="25" t="s">
        <v>89</v>
      </c>
      <c r="G275" s="39">
        <f>G276</f>
        <v>0</v>
      </c>
      <c r="H275" s="39">
        <f>H276</f>
        <v>0</v>
      </c>
      <c r="I275" s="465"/>
    </row>
    <row r="276" spans="1:9" ht="47.25" customHeight="1" hidden="1">
      <c r="A276" s="94" t="s">
        <v>227</v>
      </c>
      <c r="B276" s="82" t="s">
        <v>416</v>
      </c>
      <c r="C276" s="93" t="s">
        <v>214</v>
      </c>
      <c r="D276" s="93" t="s">
        <v>208</v>
      </c>
      <c r="E276" s="147" t="s">
        <v>304</v>
      </c>
      <c r="F276" s="93" t="s">
        <v>91</v>
      </c>
      <c r="G276" s="40"/>
      <c r="H276" s="40"/>
      <c r="I276" s="478"/>
    </row>
    <row r="277" spans="1:9" s="18" customFormat="1" ht="41.25" customHeight="1">
      <c r="A277" s="56" t="s">
        <v>381</v>
      </c>
      <c r="B277" s="54" t="s">
        <v>416</v>
      </c>
      <c r="C277" s="55" t="s">
        <v>214</v>
      </c>
      <c r="D277" s="55" t="s">
        <v>208</v>
      </c>
      <c r="E277" s="72" t="s">
        <v>305</v>
      </c>
      <c r="F277" s="87"/>
      <c r="G277" s="144">
        <f>G278+G284</f>
        <v>1315.3000000000002</v>
      </c>
      <c r="H277" s="144">
        <f>H278+H284</f>
        <v>1315.3000000000002</v>
      </c>
      <c r="I277" s="472"/>
    </row>
    <row r="278" spans="1:9" s="18" customFormat="1" ht="15.75">
      <c r="A278" s="34" t="s">
        <v>382</v>
      </c>
      <c r="B278" s="48" t="s">
        <v>416</v>
      </c>
      <c r="C278" s="35" t="s">
        <v>214</v>
      </c>
      <c r="D278" s="35" t="s">
        <v>208</v>
      </c>
      <c r="E278" s="127" t="s">
        <v>306</v>
      </c>
      <c r="F278" s="50"/>
      <c r="G278" s="129">
        <f>G279</f>
        <v>1315.3000000000002</v>
      </c>
      <c r="H278" s="129">
        <f>H279</f>
        <v>1315.3000000000002</v>
      </c>
      <c r="I278" s="473"/>
    </row>
    <row r="279" spans="1:9" s="18" customFormat="1" ht="43.5" customHeight="1">
      <c r="A279" s="162" t="s">
        <v>110</v>
      </c>
      <c r="B279" s="54" t="s">
        <v>416</v>
      </c>
      <c r="C279" s="55" t="s">
        <v>214</v>
      </c>
      <c r="D279" s="55" t="s">
        <v>208</v>
      </c>
      <c r="E279" s="72" t="s">
        <v>306</v>
      </c>
      <c r="F279" s="87" t="s">
        <v>417</v>
      </c>
      <c r="G279" s="144">
        <f>G280</f>
        <v>1315.3000000000002</v>
      </c>
      <c r="H279" s="144">
        <f>H280</f>
        <v>1315.3000000000002</v>
      </c>
      <c r="I279" s="472"/>
    </row>
    <row r="280" spans="1:9" s="4" customFormat="1" ht="17.25" customHeight="1">
      <c r="A280" s="27" t="s">
        <v>156</v>
      </c>
      <c r="B280" s="48" t="s">
        <v>416</v>
      </c>
      <c r="C280" s="25" t="s">
        <v>214</v>
      </c>
      <c r="D280" s="25" t="s">
        <v>208</v>
      </c>
      <c r="E280" s="127" t="s">
        <v>306</v>
      </c>
      <c r="F280" s="50" t="s">
        <v>265</v>
      </c>
      <c r="G280" s="39">
        <f>G281+G282+G283</f>
        <v>1315.3000000000002</v>
      </c>
      <c r="H280" s="39">
        <f>H281+H282+H283</f>
        <v>1315.3000000000002</v>
      </c>
      <c r="I280" s="465"/>
    </row>
    <row r="281" spans="1:9" ht="15.75" hidden="1">
      <c r="A281" s="94" t="s">
        <v>137</v>
      </c>
      <c r="B281" s="82" t="s">
        <v>416</v>
      </c>
      <c r="C281" s="93" t="s">
        <v>214</v>
      </c>
      <c r="D281" s="93" t="s">
        <v>208</v>
      </c>
      <c r="E281" s="143" t="s">
        <v>306</v>
      </c>
      <c r="F281" s="93" t="s">
        <v>240</v>
      </c>
      <c r="G281" s="40">
        <v>1010.2</v>
      </c>
      <c r="H281" s="40">
        <v>1010.2</v>
      </c>
      <c r="I281" s="478"/>
    </row>
    <row r="282" spans="1:9" ht="47.25" customHeight="1" hidden="1">
      <c r="A282" s="94" t="s">
        <v>138</v>
      </c>
      <c r="B282" s="82" t="s">
        <v>416</v>
      </c>
      <c r="C282" s="93" t="s">
        <v>214</v>
      </c>
      <c r="D282" s="93" t="s">
        <v>208</v>
      </c>
      <c r="E282" s="143" t="s">
        <v>306</v>
      </c>
      <c r="F282" s="93" t="s">
        <v>241</v>
      </c>
      <c r="G282" s="40"/>
      <c r="H282" s="40"/>
      <c r="I282" s="478"/>
    </row>
    <row r="283" spans="1:9" ht="47.25" customHeight="1" hidden="1">
      <c r="A283" s="94" t="s">
        <v>139</v>
      </c>
      <c r="B283" s="82" t="s">
        <v>416</v>
      </c>
      <c r="C283" s="93" t="s">
        <v>214</v>
      </c>
      <c r="D283" s="93" t="s">
        <v>208</v>
      </c>
      <c r="E283" s="143" t="s">
        <v>306</v>
      </c>
      <c r="F283" s="93" t="s">
        <v>78</v>
      </c>
      <c r="G283" s="40">
        <v>305.1</v>
      </c>
      <c r="H283" s="40">
        <v>305.1</v>
      </c>
      <c r="I283" s="478"/>
    </row>
    <row r="284" spans="1:9" s="4" customFormat="1" ht="25.5" hidden="1">
      <c r="A284" s="27" t="s">
        <v>383</v>
      </c>
      <c r="B284" s="48" t="s">
        <v>416</v>
      </c>
      <c r="C284" s="25" t="s">
        <v>214</v>
      </c>
      <c r="D284" s="25" t="s">
        <v>208</v>
      </c>
      <c r="E284" s="60" t="s">
        <v>307</v>
      </c>
      <c r="F284" s="25"/>
      <c r="G284" s="39">
        <f>G285</f>
        <v>0</v>
      </c>
      <c r="H284" s="39">
        <f>H285</f>
        <v>0</v>
      </c>
      <c r="I284" s="465"/>
    </row>
    <row r="285" spans="1:9" s="4" customFormat="1" ht="47.25" customHeight="1" hidden="1">
      <c r="A285" s="34" t="s">
        <v>114</v>
      </c>
      <c r="B285" s="48" t="s">
        <v>416</v>
      </c>
      <c r="C285" s="25" t="s">
        <v>214</v>
      </c>
      <c r="D285" s="25" t="s">
        <v>208</v>
      </c>
      <c r="E285" s="60" t="s">
        <v>307</v>
      </c>
      <c r="F285" s="25" t="s">
        <v>115</v>
      </c>
      <c r="G285" s="39">
        <f>G286</f>
        <v>0</v>
      </c>
      <c r="H285" s="39">
        <f>H286</f>
        <v>0</v>
      </c>
      <c r="I285" s="465"/>
    </row>
    <row r="286" spans="1:9" s="4" customFormat="1" ht="47.25" customHeight="1" hidden="1">
      <c r="A286" s="152" t="s">
        <v>116</v>
      </c>
      <c r="B286" s="48" t="s">
        <v>416</v>
      </c>
      <c r="C286" s="25" t="s">
        <v>214</v>
      </c>
      <c r="D286" s="25" t="s">
        <v>208</v>
      </c>
      <c r="E286" s="60" t="s">
        <v>307</v>
      </c>
      <c r="F286" s="25" t="s">
        <v>86</v>
      </c>
      <c r="G286" s="39">
        <f>G287+G288</f>
        <v>0</v>
      </c>
      <c r="H286" s="39">
        <f>H287+H288</f>
        <v>0</v>
      </c>
      <c r="I286" s="465"/>
    </row>
    <row r="287" spans="1:9" ht="25.5" hidden="1">
      <c r="A287" s="94" t="s">
        <v>224</v>
      </c>
      <c r="B287" s="82" t="s">
        <v>416</v>
      </c>
      <c r="C287" s="93" t="s">
        <v>214</v>
      </c>
      <c r="D287" s="93" t="s">
        <v>208</v>
      </c>
      <c r="E287" s="147" t="s">
        <v>307</v>
      </c>
      <c r="F287" s="93" t="s">
        <v>225</v>
      </c>
      <c r="G287" s="40"/>
      <c r="H287" s="40"/>
      <c r="I287" s="478"/>
    </row>
    <row r="288" spans="2:9" ht="47.25" customHeight="1" hidden="1">
      <c r="B288" s="82" t="s">
        <v>416</v>
      </c>
      <c r="C288" s="93" t="s">
        <v>214</v>
      </c>
      <c r="D288" s="93" t="s">
        <v>208</v>
      </c>
      <c r="E288" s="147" t="s">
        <v>307</v>
      </c>
      <c r="F288" s="93" t="s">
        <v>226</v>
      </c>
      <c r="G288" s="40"/>
      <c r="H288" s="40"/>
      <c r="I288" s="478"/>
    </row>
    <row r="289" spans="1:9" s="18" customFormat="1" ht="26.25">
      <c r="A289" s="56" t="s">
        <v>385</v>
      </c>
      <c r="B289" s="54" t="s">
        <v>416</v>
      </c>
      <c r="C289" s="55" t="s">
        <v>214</v>
      </c>
      <c r="D289" s="55" t="s">
        <v>208</v>
      </c>
      <c r="E289" s="72" t="s">
        <v>308</v>
      </c>
      <c r="F289" s="55"/>
      <c r="G289" s="144">
        <f>G290</f>
        <v>1315.3000000000002</v>
      </c>
      <c r="H289" s="144">
        <f>H290</f>
        <v>1315.3000000000002</v>
      </c>
      <c r="I289" s="472"/>
    </row>
    <row r="290" spans="1:9" s="4" customFormat="1" ht="42" customHeight="1">
      <c r="A290" s="80" t="s">
        <v>110</v>
      </c>
      <c r="B290" s="48" t="s">
        <v>416</v>
      </c>
      <c r="C290" s="25" t="s">
        <v>214</v>
      </c>
      <c r="D290" s="25" t="s">
        <v>208</v>
      </c>
      <c r="E290" s="60" t="s">
        <v>308</v>
      </c>
      <c r="F290" s="25" t="s">
        <v>417</v>
      </c>
      <c r="G290" s="39">
        <f>G291</f>
        <v>1315.3000000000002</v>
      </c>
      <c r="H290" s="39">
        <f>H291</f>
        <v>1315.3000000000002</v>
      </c>
      <c r="I290" s="465"/>
    </row>
    <row r="291" spans="1:9" s="4" customFormat="1" ht="18" customHeight="1">
      <c r="A291" s="27" t="s">
        <v>156</v>
      </c>
      <c r="B291" s="48" t="s">
        <v>416</v>
      </c>
      <c r="C291" s="25" t="s">
        <v>214</v>
      </c>
      <c r="D291" s="25" t="s">
        <v>208</v>
      </c>
      <c r="E291" s="60" t="s">
        <v>308</v>
      </c>
      <c r="F291" s="50" t="s">
        <v>265</v>
      </c>
      <c r="G291" s="39">
        <f>G292+G293+G294</f>
        <v>1315.3000000000002</v>
      </c>
      <c r="H291" s="39">
        <f>H292+H293+H294</f>
        <v>1315.3000000000002</v>
      </c>
      <c r="I291" s="465"/>
    </row>
    <row r="292" spans="1:9" ht="47.25" customHeight="1" hidden="1">
      <c r="A292" s="94" t="s">
        <v>137</v>
      </c>
      <c r="B292" s="82" t="s">
        <v>416</v>
      </c>
      <c r="C292" s="93" t="s">
        <v>214</v>
      </c>
      <c r="D292" s="93" t="s">
        <v>208</v>
      </c>
      <c r="E292" s="147" t="s">
        <v>308</v>
      </c>
      <c r="F292" s="93" t="s">
        <v>240</v>
      </c>
      <c r="G292" s="40">
        <v>1010.2</v>
      </c>
      <c r="H292" s="40">
        <v>1010.2</v>
      </c>
      <c r="I292" s="478"/>
    </row>
    <row r="293" spans="1:9" ht="47.25" customHeight="1" hidden="1">
      <c r="A293" s="94" t="s">
        <v>346</v>
      </c>
      <c r="B293" s="82" t="s">
        <v>416</v>
      </c>
      <c r="C293" s="93" t="s">
        <v>214</v>
      </c>
      <c r="D293" s="93" t="s">
        <v>208</v>
      </c>
      <c r="E293" s="147" t="s">
        <v>308</v>
      </c>
      <c r="F293" s="93" t="s">
        <v>241</v>
      </c>
      <c r="G293" s="40"/>
      <c r="H293" s="40"/>
      <c r="I293" s="478"/>
    </row>
    <row r="294" spans="1:9" ht="47.25" customHeight="1" hidden="1">
      <c r="A294" s="94" t="s">
        <v>139</v>
      </c>
      <c r="B294" s="82" t="s">
        <v>416</v>
      </c>
      <c r="C294" s="93" t="s">
        <v>214</v>
      </c>
      <c r="D294" s="93" t="s">
        <v>208</v>
      </c>
      <c r="E294" s="147" t="s">
        <v>308</v>
      </c>
      <c r="F294" s="93" t="s">
        <v>78</v>
      </c>
      <c r="G294" s="40">
        <v>305.1</v>
      </c>
      <c r="H294" s="40">
        <v>305.1</v>
      </c>
      <c r="I294" s="478"/>
    </row>
    <row r="295" spans="1:9" s="4" customFormat="1" ht="47.25" customHeight="1" hidden="1">
      <c r="A295" s="119" t="s">
        <v>95</v>
      </c>
      <c r="B295" s="77" t="s">
        <v>416</v>
      </c>
      <c r="C295" s="68" t="s">
        <v>214</v>
      </c>
      <c r="D295" s="68" t="s">
        <v>208</v>
      </c>
      <c r="E295" s="117" t="s">
        <v>46</v>
      </c>
      <c r="F295" s="25"/>
      <c r="G295" s="39">
        <f aca="true" t="shared" si="21" ref="G295:H298">G296</f>
        <v>0</v>
      </c>
      <c r="H295" s="39">
        <f t="shared" si="21"/>
        <v>0</v>
      </c>
      <c r="I295" s="465"/>
    </row>
    <row r="296" spans="1:9" s="4" customFormat="1" ht="47.25" customHeight="1" hidden="1">
      <c r="A296" s="279" t="s">
        <v>155</v>
      </c>
      <c r="B296" s="280" t="s">
        <v>315</v>
      </c>
      <c r="C296" s="281" t="s">
        <v>242</v>
      </c>
      <c r="D296" s="281" t="s">
        <v>208</v>
      </c>
      <c r="E296" s="31" t="s">
        <v>316</v>
      </c>
      <c r="F296" s="25"/>
      <c r="G296" s="39">
        <f t="shared" si="21"/>
        <v>0</v>
      </c>
      <c r="H296" s="39">
        <f t="shared" si="21"/>
        <v>0</v>
      </c>
      <c r="I296" s="465"/>
    </row>
    <row r="297" spans="1:9" s="4" customFormat="1" ht="47.25" customHeight="1" hidden="1">
      <c r="A297" s="34" t="s">
        <v>114</v>
      </c>
      <c r="B297" s="280" t="s">
        <v>315</v>
      </c>
      <c r="C297" s="281" t="s">
        <v>214</v>
      </c>
      <c r="D297" s="281" t="s">
        <v>208</v>
      </c>
      <c r="E297" s="31" t="s">
        <v>316</v>
      </c>
      <c r="F297" s="25" t="s">
        <v>115</v>
      </c>
      <c r="G297" s="39">
        <f t="shared" si="21"/>
        <v>0</v>
      </c>
      <c r="H297" s="39">
        <f t="shared" si="21"/>
        <v>0</v>
      </c>
      <c r="I297" s="465"/>
    </row>
    <row r="298" spans="1:9" s="4" customFormat="1" ht="47.25" customHeight="1" hidden="1">
      <c r="A298" s="152" t="s">
        <v>116</v>
      </c>
      <c r="B298" s="280" t="s">
        <v>315</v>
      </c>
      <c r="C298" s="281" t="s">
        <v>214</v>
      </c>
      <c r="D298" s="281" t="s">
        <v>208</v>
      </c>
      <c r="E298" s="31" t="s">
        <v>316</v>
      </c>
      <c r="F298" s="25" t="s">
        <v>86</v>
      </c>
      <c r="G298" s="39">
        <f t="shared" si="21"/>
        <v>0</v>
      </c>
      <c r="H298" s="39">
        <f t="shared" si="21"/>
        <v>0</v>
      </c>
      <c r="I298" s="465"/>
    </row>
    <row r="299" spans="1:9" s="4" customFormat="1" ht="47.25" customHeight="1" hidden="1">
      <c r="A299" s="94" t="s">
        <v>345</v>
      </c>
      <c r="B299" s="282" t="s">
        <v>315</v>
      </c>
      <c r="C299" s="154" t="s">
        <v>214</v>
      </c>
      <c r="D299" s="154" t="s">
        <v>208</v>
      </c>
      <c r="E299" s="147" t="s">
        <v>316</v>
      </c>
      <c r="F299" s="154" t="s">
        <v>226</v>
      </c>
      <c r="G299" s="148"/>
      <c r="H299" s="148"/>
      <c r="I299" s="465"/>
    </row>
    <row r="300" spans="1:9" s="4" customFormat="1" ht="14.25" customHeight="1">
      <c r="A300" s="30" t="s">
        <v>246</v>
      </c>
      <c r="B300" s="47" t="s">
        <v>416</v>
      </c>
      <c r="C300" s="32" t="s">
        <v>247</v>
      </c>
      <c r="D300" s="32"/>
      <c r="E300" s="60"/>
      <c r="F300" s="32"/>
      <c r="G300" s="106">
        <f aca="true" t="shared" si="22" ref="G300:H303">G301</f>
        <v>49</v>
      </c>
      <c r="H300" s="106">
        <f t="shared" si="22"/>
        <v>49</v>
      </c>
      <c r="I300" s="476"/>
    </row>
    <row r="301" spans="1:9" s="107" customFormat="1" ht="12.75" customHeight="1">
      <c r="A301" s="118" t="s">
        <v>248</v>
      </c>
      <c r="B301" s="47" t="s">
        <v>416</v>
      </c>
      <c r="C301" s="43" t="s">
        <v>247</v>
      </c>
      <c r="D301" s="43" t="s">
        <v>208</v>
      </c>
      <c r="E301" s="131"/>
      <c r="F301" s="43"/>
      <c r="G301" s="106">
        <f t="shared" si="22"/>
        <v>49</v>
      </c>
      <c r="H301" s="106">
        <f t="shared" si="22"/>
        <v>49</v>
      </c>
      <c r="I301" s="476"/>
    </row>
    <row r="302" spans="1:9" s="103" customFormat="1" ht="29.25" customHeight="1">
      <c r="A302" s="119" t="s">
        <v>95</v>
      </c>
      <c r="B302" s="77" t="s">
        <v>416</v>
      </c>
      <c r="C302" s="68" t="s">
        <v>247</v>
      </c>
      <c r="D302" s="68" t="s">
        <v>208</v>
      </c>
      <c r="E302" s="117" t="s">
        <v>46</v>
      </c>
      <c r="F302" s="68"/>
      <c r="G302" s="153">
        <f t="shared" si="22"/>
        <v>49</v>
      </c>
      <c r="H302" s="153">
        <f t="shared" si="22"/>
        <v>49</v>
      </c>
      <c r="I302" s="471"/>
    </row>
    <row r="303" spans="1:9" s="18" customFormat="1" ht="15.75" customHeight="1">
      <c r="A303" s="98" t="s">
        <v>249</v>
      </c>
      <c r="B303" s="48" t="s">
        <v>416</v>
      </c>
      <c r="C303" s="55" t="s">
        <v>247</v>
      </c>
      <c r="D303" s="55" t="s">
        <v>208</v>
      </c>
      <c r="E303" s="72" t="s">
        <v>49</v>
      </c>
      <c r="F303" s="55"/>
      <c r="G303" s="144">
        <f t="shared" si="22"/>
        <v>49</v>
      </c>
      <c r="H303" s="144">
        <f t="shared" si="22"/>
        <v>49</v>
      </c>
      <c r="I303" s="472"/>
    </row>
    <row r="304" spans="1:9" s="4" customFormat="1" ht="15.75" customHeight="1">
      <c r="A304" s="120" t="s">
        <v>140</v>
      </c>
      <c r="B304" s="48" t="s">
        <v>416</v>
      </c>
      <c r="C304" s="25" t="s">
        <v>247</v>
      </c>
      <c r="D304" s="25" t="s">
        <v>208</v>
      </c>
      <c r="E304" s="60" t="s">
        <v>49</v>
      </c>
      <c r="F304" s="25" t="s">
        <v>141</v>
      </c>
      <c r="G304" s="39">
        <f>G306</f>
        <v>49</v>
      </c>
      <c r="H304" s="39">
        <f>H306</f>
        <v>49</v>
      </c>
      <c r="I304" s="465"/>
    </row>
    <row r="305" spans="1:9" s="4" customFormat="1" ht="15.75" customHeight="1">
      <c r="A305" s="120" t="s">
        <v>128</v>
      </c>
      <c r="B305" s="48" t="s">
        <v>416</v>
      </c>
      <c r="C305" s="25" t="s">
        <v>247</v>
      </c>
      <c r="D305" s="25" t="s">
        <v>208</v>
      </c>
      <c r="E305" s="60" t="s">
        <v>49</v>
      </c>
      <c r="F305" s="25" t="s">
        <v>416</v>
      </c>
      <c r="G305" s="39">
        <f>G306</f>
        <v>49</v>
      </c>
      <c r="H305" s="39">
        <f>H306</f>
        <v>49</v>
      </c>
      <c r="I305" s="465"/>
    </row>
    <row r="306" spans="1:9" ht="47.25" customHeight="1" hidden="1">
      <c r="A306" s="121" t="s">
        <v>347</v>
      </c>
      <c r="B306" s="48" t="s">
        <v>416</v>
      </c>
      <c r="C306" s="93" t="s">
        <v>247</v>
      </c>
      <c r="D306" s="93" t="s">
        <v>208</v>
      </c>
      <c r="E306" s="84" t="s">
        <v>49</v>
      </c>
      <c r="F306" s="93" t="s">
        <v>250</v>
      </c>
      <c r="G306" s="53">
        <v>49</v>
      </c>
      <c r="H306" s="53">
        <v>49</v>
      </c>
      <c r="I306" s="509"/>
    </row>
    <row r="307" spans="1:9" s="17" customFormat="1" ht="47.25" customHeight="1" hidden="1">
      <c r="A307" s="29" t="s">
        <v>243</v>
      </c>
      <c r="B307" s="47" t="s">
        <v>416</v>
      </c>
      <c r="C307" s="32" t="s">
        <v>245</v>
      </c>
      <c r="D307" s="25"/>
      <c r="E307" s="31"/>
      <c r="F307" s="25"/>
      <c r="G307" s="41">
        <f>G308</f>
        <v>0</v>
      </c>
      <c r="H307" s="41">
        <f>H308</f>
        <v>0</v>
      </c>
      <c r="I307" s="510"/>
    </row>
    <row r="308" spans="1:9" s="17" customFormat="1" ht="47.25" customHeight="1" hidden="1">
      <c r="A308" s="22" t="s">
        <v>244</v>
      </c>
      <c r="B308" s="47" t="s">
        <v>416</v>
      </c>
      <c r="C308" s="43" t="s">
        <v>245</v>
      </c>
      <c r="D308" s="43" t="s">
        <v>209</v>
      </c>
      <c r="E308" s="85"/>
      <c r="F308" s="43"/>
      <c r="G308" s="45">
        <f>G309+G315</f>
        <v>0</v>
      </c>
      <c r="H308" s="45">
        <f>H309+H315</f>
        <v>0</v>
      </c>
      <c r="I308" s="506"/>
    </row>
    <row r="309" spans="1:9" s="17" customFormat="1" ht="47.25" customHeight="1" hidden="1">
      <c r="A309" s="91" t="s">
        <v>309</v>
      </c>
      <c r="B309" s="77" t="s">
        <v>416</v>
      </c>
      <c r="C309" s="68" t="s">
        <v>245</v>
      </c>
      <c r="D309" s="68" t="s">
        <v>209</v>
      </c>
      <c r="E309" s="78" t="s">
        <v>100</v>
      </c>
      <c r="F309" s="43"/>
      <c r="G309" s="45">
        <f aca="true" t="shared" si="23" ref="G309:H313">G310</f>
        <v>0</v>
      </c>
      <c r="H309" s="45">
        <f t="shared" si="23"/>
        <v>0</v>
      </c>
      <c r="I309" s="506"/>
    </row>
    <row r="310" spans="1:9" s="17" customFormat="1" ht="47.25" customHeight="1" hidden="1">
      <c r="A310" s="196" t="s">
        <v>311</v>
      </c>
      <c r="B310" s="54" t="s">
        <v>416</v>
      </c>
      <c r="C310" s="55" t="s">
        <v>245</v>
      </c>
      <c r="D310" s="55" t="s">
        <v>209</v>
      </c>
      <c r="E310" s="57" t="s">
        <v>310</v>
      </c>
      <c r="F310" s="68"/>
      <c r="G310" s="58">
        <f t="shared" si="23"/>
        <v>0</v>
      </c>
      <c r="H310" s="58">
        <f t="shared" si="23"/>
        <v>0</v>
      </c>
      <c r="I310" s="511"/>
    </row>
    <row r="311" spans="1:9" s="71" customFormat="1" ht="47.25" customHeight="1" hidden="1">
      <c r="A311" s="155" t="s">
        <v>157</v>
      </c>
      <c r="B311" s="54" t="s">
        <v>416</v>
      </c>
      <c r="C311" s="55" t="s">
        <v>245</v>
      </c>
      <c r="D311" s="55" t="s">
        <v>209</v>
      </c>
      <c r="E311" s="100" t="s">
        <v>312</v>
      </c>
      <c r="F311" s="68"/>
      <c r="G311" s="123">
        <f t="shared" si="23"/>
        <v>0</v>
      </c>
      <c r="H311" s="123">
        <f t="shared" si="23"/>
        <v>0</v>
      </c>
      <c r="I311" s="511"/>
    </row>
    <row r="312" spans="1:9" s="17" customFormat="1" ht="47.25" customHeight="1" hidden="1">
      <c r="A312" s="34" t="s">
        <v>114</v>
      </c>
      <c r="B312" s="48" t="s">
        <v>416</v>
      </c>
      <c r="C312" s="25" t="s">
        <v>245</v>
      </c>
      <c r="D312" s="25" t="s">
        <v>209</v>
      </c>
      <c r="E312" s="100" t="s">
        <v>312</v>
      </c>
      <c r="F312" s="35" t="s">
        <v>115</v>
      </c>
      <c r="G312" s="123">
        <f t="shared" si="23"/>
        <v>0</v>
      </c>
      <c r="H312" s="123">
        <f t="shared" si="23"/>
        <v>0</v>
      </c>
      <c r="I312" s="511"/>
    </row>
    <row r="313" spans="1:9" s="17" customFormat="1" ht="47.25" customHeight="1" hidden="1">
      <c r="A313" s="24" t="s">
        <v>116</v>
      </c>
      <c r="B313" s="48" t="s">
        <v>416</v>
      </c>
      <c r="C313" s="25" t="s">
        <v>245</v>
      </c>
      <c r="D313" s="25" t="s">
        <v>209</v>
      </c>
      <c r="E313" s="100" t="s">
        <v>312</v>
      </c>
      <c r="F313" s="35" t="s">
        <v>86</v>
      </c>
      <c r="G313" s="123">
        <f t="shared" si="23"/>
        <v>0</v>
      </c>
      <c r="H313" s="123">
        <f t="shared" si="23"/>
        <v>0</v>
      </c>
      <c r="I313" s="511"/>
    </row>
    <row r="314" spans="1:9" s="17" customFormat="1" ht="47.25" customHeight="1" hidden="1">
      <c r="A314" s="94" t="s">
        <v>345</v>
      </c>
      <c r="B314" s="82" t="s">
        <v>416</v>
      </c>
      <c r="C314" s="93" t="s">
        <v>245</v>
      </c>
      <c r="D314" s="93" t="s">
        <v>209</v>
      </c>
      <c r="E314" s="143" t="s">
        <v>312</v>
      </c>
      <c r="F314" s="113" t="s">
        <v>226</v>
      </c>
      <c r="G314" s="123"/>
      <c r="H314" s="123"/>
      <c r="I314" s="511"/>
    </row>
    <row r="315" spans="1:9" s="107" customFormat="1" ht="47.25" customHeight="1" hidden="1">
      <c r="A315" s="122" t="s">
        <v>95</v>
      </c>
      <c r="B315" s="77" t="s">
        <v>416</v>
      </c>
      <c r="C315" s="68" t="s">
        <v>245</v>
      </c>
      <c r="D315" s="68" t="s">
        <v>209</v>
      </c>
      <c r="E315" s="78" t="s">
        <v>46</v>
      </c>
      <c r="F315" s="68"/>
      <c r="G315" s="129">
        <f aca="true" t="shared" si="24" ref="G315:H318">G316</f>
        <v>0</v>
      </c>
      <c r="H315" s="129">
        <f t="shared" si="24"/>
        <v>0</v>
      </c>
      <c r="I315" s="473"/>
    </row>
    <row r="316" spans="1:9" s="107" customFormat="1" ht="47.25" customHeight="1" hidden="1">
      <c r="A316" s="196" t="s">
        <v>462</v>
      </c>
      <c r="B316" s="48" t="s">
        <v>416</v>
      </c>
      <c r="C316" s="55" t="s">
        <v>245</v>
      </c>
      <c r="D316" s="55" t="s">
        <v>209</v>
      </c>
      <c r="E316" s="57" t="s">
        <v>463</v>
      </c>
      <c r="F316" s="57"/>
      <c r="G316" s="129">
        <f t="shared" si="24"/>
        <v>0</v>
      </c>
      <c r="H316" s="129">
        <f t="shared" si="24"/>
        <v>0</v>
      </c>
      <c r="I316" s="473"/>
    </row>
    <row r="317" spans="1:9" s="107" customFormat="1" ht="47.25" customHeight="1" hidden="1">
      <c r="A317" s="34" t="s">
        <v>114</v>
      </c>
      <c r="B317" s="48" t="s">
        <v>416</v>
      </c>
      <c r="C317" s="35" t="s">
        <v>245</v>
      </c>
      <c r="D317" s="35" t="s">
        <v>209</v>
      </c>
      <c r="E317" s="100" t="s">
        <v>463</v>
      </c>
      <c r="F317" s="35" t="s">
        <v>115</v>
      </c>
      <c r="G317" s="129">
        <f t="shared" si="24"/>
        <v>0</v>
      </c>
      <c r="H317" s="129">
        <f t="shared" si="24"/>
        <v>0</v>
      </c>
      <c r="I317" s="473"/>
    </row>
    <row r="318" spans="1:9" s="107" customFormat="1" ht="47.25" customHeight="1" hidden="1">
      <c r="A318" s="24" t="s">
        <v>116</v>
      </c>
      <c r="B318" s="48" t="s">
        <v>416</v>
      </c>
      <c r="C318" s="35" t="s">
        <v>245</v>
      </c>
      <c r="D318" s="35" t="s">
        <v>209</v>
      </c>
      <c r="E318" s="100" t="s">
        <v>463</v>
      </c>
      <c r="F318" s="35" t="s">
        <v>86</v>
      </c>
      <c r="G318" s="129">
        <f t="shared" si="24"/>
        <v>0</v>
      </c>
      <c r="H318" s="129">
        <f t="shared" si="24"/>
        <v>0</v>
      </c>
      <c r="I318" s="473"/>
    </row>
    <row r="319" spans="1:9" s="107" customFormat="1" ht="47.25" customHeight="1" hidden="1">
      <c r="A319" s="94" t="s">
        <v>345</v>
      </c>
      <c r="B319" s="48" t="s">
        <v>416</v>
      </c>
      <c r="C319" s="113" t="s">
        <v>245</v>
      </c>
      <c r="D319" s="113" t="s">
        <v>209</v>
      </c>
      <c r="E319" s="116" t="s">
        <v>463</v>
      </c>
      <c r="F319" s="113" t="s">
        <v>226</v>
      </c>
      <c r="G319" s="129"/>
      <c r="H319" s="129"/>
      <c r="I319" s="473"/>
    </row>
    <row r="320" spans="1:9" s="107" customFormat="1" ht="47.25" customHeight="1" hidden="1">
      <c r="A320" s="197"/>
      <c r="B320" s="48"/>
      <c r="C320" s="25"/>
      <c r="D320" s="25"/>
      <c r="E320" s="127"/>
      <c r="F320" s="35"/>
      <c r="G320" s="129"/>
      <c r="H320" s="129"/>
      <c r="I320" s="473"/>
    </row>
    <row r="321" spans="1:9" s="17" customFormat="1" ht="47.25" customHeight="1" hidden="1">
      <c r="A321" s="33" t="s">
        <v>252</v>
      </c>
      <c r="B321" s="47" t="s">
        <v>416</v>
      </c>
      <c r="C321" s="32" t="s">
        <v>255</v>
      </c>
      <c r="D321" s="32"/>
      <c r="E321" s="31"/>
      <c r="F321" s="32"/>
      <c r="G321" s="42">
        <f>G322</f>
        <v>0</v>
      </c>
      <c r="H321" s="42">
        <f>H322</f>
        <v>0</v>
      </c>
      <c r="I321" s="460"/>
    </row>
    <row r="322" spans="1:9" s="17" customFormat="1" ht="47.25" customHeight="1" hidden="1">
      <c r="A322" s="75" t="s">
        <v>253</v>
      </c>
      <c r="B322" s="47" t="s">
        <v>416</v>
      </c>
      <c r="C322" s="43" t="s">
        <v>255</v>
      </c>
      <c r="D322" s="43" t="s">
        <v>211</v>
      </c>
      <c r="E322" s="85"/>
      <c r="F322" s="43"/>
      <c r="G322" s="45">
        <f>G323</f>
        <v>0</v>
      </c>
      <c r="H322" s="45">
        <f>H323</f>
        <v>0</v>
      </c>
      <c r="I322" s="506"/>
    </row>
    <row r="323" spans="1:9" ht="47.25" customHeight="1" hidden="1">
      <c r="A323" s="122" t="s">
        <v>95</v>
      </c>
      <c r="B323" s="77" t="s">
        <v>416</v>
      </c>
      <c r="C323" s="68" t="s">
        <v>255</v>
      </c>
      <c r="D323" s="68" t="s">
        <v>211</v>
      </c>
      <c r="E323" s="78" t="s">
        <v>46</v>
      </c>
      <c r="F323" s="25"/>
      <c r="G323" s="40">
        <f>G324+G327+G330+G333</f>
        <v>0</v>
      </c>
      <c r="H323" s="40">
        <f>H324+H327+H330+H333</f>
        <v>0</v>
      </c>
      <c r="I323" s="478"/>
    </row>
    <row r="324" spans="1:9" s="5" customFormat="1" ht="47.25" customHeight="1" hidden="1">
      <c r="A324" s="56" t="s">
        <v>62</v>
      </c>
      <c r="B324" s="54" t="s">
        <v>416</v>
      </c>
      <c r="C324" s="55" t="s">
        <v>255</v>
      </c>
      <c r="D324" s="55" t="s">
        <v>211</v>
      </c>
      <c r="E324" s="57" t="s">
        <v>50</v>
      </c>
      <c r="F324" s="55"/>
      <c r="G324" s="58">
        <f>G326</f>
        <v>0</v>
      </c>
      <c r="H324" s="58">
        <f>H326</f>
        <v>0</v>
      </c>
      <c r="I324" s="481"/>
    </row>
    <row r="325" spans="1:9" s="5" customFormat="1" ht="47.25" customHeight="1" hidden="1">
      <c r="A325" s="34" t="s">
        <v>129</v>
      </c>
      <c r="B325" s="48" t="s">
        <v>416</v>
      </c>
      <c r="C325" s="25" t="s">
        <v>255</v>
      </c>
      <c r="D325" s="25" t="s">
        <v>211</v>
      </c>
      <c r="E325" s="31" t="s">
        <v>50</v>
      </c>
      <c r="F325" s="35" t="s">
        <v>130</v>
      </c>
      <c r="G325" s="58">
        <f>G326</f>
        <v>0</v>
      </c>
      <c r="H325" s="58">
        <f>H326</f>
        <v>0</v>
      </c>
      <c r="I325" s="481"/>
    </row>
    <row r="326" spans="1:9" ht="47.25" customHeight="1" hidden="1">
      <c r="A326" s="195" t="s">
        <v>414</v>
      </c>
      <c r="B326" s="48" t="s">
        <v>416</v>
      </c>
      <c r="C326" s="25" t="s">
        <v>255</v>
      </c>
      <c r="D326" s="25" t="s">
        <v>211</v>
      </c>
      <c r="E326" s="31" t="s">
        <v>50</v>
      </c>
      <c r="F326" s="25" t="s">
        <v>220</v>
      </c>
      <c r="G326" s="40"/>
      <c r="H326" s="40"/>
      <c r="I326" s="478"/>
    </row>
    <row r="327" spans="1:9" s="5" customFormat="1" ht="47.25" customHeight="1" hidden="1">
      <c r="A327" s="56" t="s">
        <v>68</v>
      </c>
      <c r="B327" s="54" t="s">
        <v>416</v>
      </c>
      <c r="C327" s="55" t="s">
        <v>255</v>
      </c>
      <c r="D327" s="55" t="s">
        <v>211</v>
      </c>
      <c r="E327" s="57" t="s">
        <v>51</v>
      </c>
      <c r="F327" s="55"/>
      <c r="G327" s="58">
        <f>G329</f>
        <v>0</v>
      </c>
      <c r="H327" s="58">
        <f>H329</f>
        <v>0</v>
      </c>
      <c r="I327" s="481"/>
    </row>
    <row r="328" spans="1:9" s="5" customFormat="1" ht="47.25" customHeight="1" hidden="1">
      <c r="A328" s="34" t="s">
        <v>129</v>
      </c>
      <c r="B328" s="48" t="s">
        <v>416</v>
      </c>
      <c r="C328" s="25" t="s">
        <v>255</v>
      </c>
      <c r="D328" s="25" t="s">
        <v>211</v>
      </c>
      <c r="E328" s="31" t="s">
        <v>51</v>
      </c>
      <c r="F328" s="35" t="s">
        <v>130</v>
      </c>
      <c r="G328" s="58">
        <f>G329</f>
        <v>0</v>
      </c>
      <c r="H328" s="58">
        <f>H329</f>
        <v>0</v>
      </c>
      <c r="I328" s="481"/>
    </row>
    <row r="329" spans="1:9" ht="47.25" customHeight="1" hidden="1">
      <c r="A329" s="195" t="s">
        <v>414</v>
      </c>
      <c r="B329" s="48" t="s">
        <v>416</v>
      </c>
      <c r="C329" s="25" t="s">
        <v>255</v>
      </c>
      <c r="D329" s="25" t="s">
        <v>211</v>
      </c>
      <c r="E329" s="31" t="s">
        <v>51</v>
      </c>
      <c r="F329" s="25" t="s">
        <v>220</v>
      </c>
      <c r="G329" s="40"/>
      <c r="H329" s="40"/>
      <c r="I329" s="478"/>
    </row>
    <row r="330" spans="1:9" s="5" customFormat="1" ht="47.25" customHeight="1" hidden="1">
      <c r="A330" s="56" t="s">
        <v>63</v>
      </c>
      <c r="B330" s="54" t="s">
        <v>416</v>
      </c>
      <c r="C330" s="55" t="s">
        <v>255</v>
      </c>
      <c r="D330" s="55" t="s">
        <v>211</v>
      </c>
      <c r="E330" s="57" t="s">
        <v>52</v>
      </c>
      <c r="F330" s="55"/>
      <c r="G330" s="58">
        <f>G332</f>
        <v>0</v>
      </c>
      <c r="H330" s="58">
        <f>H332</f>
        <v>0</v>
      </c>
      <c r="I330" s="481"/>
    </row>
    <row r="331" spans="1:9" s="5" customFormat="1" ht="47.25" customHeight="1" hidden="1">
      <c r="A331" s="34" t="s">
        <v>129</v>
      </c>
      <c r="B331" s="48" t="s">
        <v>416</v>
      </c>
      <c r="C331" s="25" t="s">
        <v>255</v>
      </c>
      <c r="D331" s="25" t="s">
        <v>211</v>
      </c>
      <c r="E331" s="31" t="s">
        <v>52</v>
      </c>
      <c r="F331" s="35" t="s">
        <v>130</v>
      </c>
      <c r="G331" s="58">
        <f>G332</f>
        <v>0</v>
      </c>
      <c r="H331" s="58">
        <f>H332</f>
        <v>0</v>
      </c>
      <c r="I331" s="481"/>
    </row>
    <row r="332" spans="1:9" ht="47.25" customHeight="1" hidden="1">
      <c r="A332" s="195" t="s">
        <v>414</v>
      </c>
      <c r="B332" s="48" t="s">
        <v>416</v>
      </c>
      <c r="C332" s="25" t="s">
        <v>255</v>
      </c>
      <c r="D332" s="25" t="s">
        <v>211</v>
      </c>
      <c r="E332" s="31" t="s">
        <v>52</v>
      </c>
      <c r="F332" s="25" t="s">
        <v>220</v>
      </c>
      <c r="G332" s="40"/>
      <c r="H332" s="40"/>
      <c r="I332" s="478"/>
    </row>
    <row r="333" spans="1:9" s="4" customFormat="1" ht="47.25" customHeight="1" hidden="1">
      <c r="A333" s="308" t="s">
        <v>567</v>
      </c>
      <c r="B333" s="54" t="s">
        <v>416</v>
      </c>
      <c r="C333" s="55" t="s">
        <v>255</v>
      </c>
      <c r="D333" s="55" t="s">
        <v>211</v>
      </c>
      <c r="E333" s="72" t="s">
        <v>568</v>
      </c>
      <c r="F333" s="55"/>
      <c r="G333" s="144">
        <f>G334</f>
        <v>0</v>
      </c>
      <c r="H333" s="144">
        <f>H334</f>
        <v>0</v>
      </c>
      <c r="I333" s="465"/>
    </row>
    <row r="334" spans="1:9" s="4" customFormat="1" ht="47.25" customHeight="1" hidden="1">
      <c r="A334" s="34" t="s">
        <v>129</v>
      </c>
      <c r="B334" s="48" t="s">
        <v>416</v>
      </c>
      <c r="C334" s="25" t="s">
        <v>255</v>
      </c>
      <c r="D334" s="25" t="s">
        <v>211</v>
      </c>
      <c r="E334" s="60" t="s">
        <v>568</v>
      </c>
      <c r="F334" s="25" t="s">
        <v>130</v>
      </c>
      <c r="G334" s="39">
        <f>G335</f>
        <v>0</v>
      </c>
      <c r="H334" s="39">
        <f>H335</f>
        <v>0</v>
      </c>
      <c r="I334" s="465"/>
    </row>
    <row r="335" spans="1:9" s="4" customFormat="1" ht="47.25" customHeight="1" hidden="1">
      <c r="A335" s="195" t="s">
        <v>414</v>
      </c>
      <c r="B335" s="48" t="s">
        <v>416</v>
      </c>
      <c r="C335" s="25" t="s">
        <v>255</v>
      </c>
      <c r="D335" s="25" t="s">
        <v>211</v>
      </c>
      <c r="E335" s="60" t="s">
        <v>46</v>
      </c>
      <c r="F335" s="25" t="s">
        <v>220</v>
      </c>
      <c r="G335" s="39"/>
      <c r="H335" s="39"/>
      <c r="I335" s="465"/>
    </row>
    <row r="336" spans="1:9" s="17" customFormat="1" ht="15" customHeight="1">
      <c r="A336" s="30" t="s">
        <v>254</v>
      </c>
      <c r="B336" s="48"/>
      <c r="C336" s="32"/>
      <c r="D336" s="32"/>
      <c r="E336" s="31"/>
      <c r="F336" s="32"/>
      <c r="G336" s="63">
        <f>G9+G80+G93+G106+G159+G256+G300+G307+G321</f>
        <v>29671.899999999998</v>
      </c>
      <c r="H336" s="63">
        <f>H9+H80+H93+H106+H159+H256+H300+H307+H321</f>
        <v>29753.2</v>
      </c>
      <c r="I336" s="512"/>
    </row>
    <row r="337" spans="7:8" ht="15.75">
      <c r="G337" s="276">
        <f>G336-G341</f>
        <v>0</v>
      </c>
      <c r="H337" s="276">
        <f>H336-H341</f>
        <v>0</v>
      </c>
    </row>
    <row r="338" spans="5:8" ht="15.75">
      <c r="E338" s="17"/>
      <c r="F338" s="513"/>
      <c r="G338" s="514">
        <f>'[2]Доходы 2022-2023'!I120</f>
        <v>30432.7</v>
      </c>
      <c r="H338" s="514">
        <f>'[2]Доходы 2022-2023'!J120</f>
        <v>31319.1</v>
      </c>
    </row>
    <row r="339" spans="5:8" ht="15.75">
      <c r="E339" s="17" t="s">
        <v>629</v>
      </c>
      <c r="F339" s="513"/>
      <c r="G339" s="515">
        <v>0.025</v>
      </c>
      <c r="H339" s="515">
        <v>0.05</v>
      </c>
    </row>
    <row r="340" spans="5:8" ht="15.75">
      <c r="E340" s="17" t="s">
        <v>629</v>
      </c>
      <c r="F340" s="513"/>
      <c r="G340" s="516">
        <v>760.8</v>
      </c>
      <c r="H340" s="516">
        <v>1565.9</v>
      </c>
    </row>
    <row r="341" spans="5:8" ht="15.75">
      <c r="E341" s="17"/>
      <c r="F341" s="513"/>
      <c r="G341" s="516">
        <f>G338-G340</f>
        <v>29671.9</v>
      </c>
      <c r="H341" s="516">
        <f>H338-H340</f>
        <v>29753.199999999997</v>
      </c>
    </row>
    <row r="342" spans="5:8" ht="15.75">
      <c r="E342" s="17"/>
      <c r="F342" s="513"/>
      <c r="G342" s="516"/>
      <c r="H342" s="516"/>
    </row>
    <row r="343" spans="5:8" ht="15.75">
      <c r="E343" s="17"/>
      <c r="F343" s="513"/>
      <c r="G343" s="516"/>
      <c r="H343" s="516"/>
    </row>
    <row r="344" spans="5:8" ht="15.75">
      <c r="E344" s="17"/>
      <c r="F344" s="513"/>
      <c r="G344" s="516"/>
      <c r="H344" s="516"/>
    </row>
    <row r="348" spans="2:9" s="5" customFormat="1" ht="15.75">
      <c r="B348" s="21"/>
      <c r="C348" s="7"/>
      <c r="D348" s="7"/>
      <c r="F348" s="7"/>
      <c r="G348" s="15"/>
      <c r="H348" s="15"/>
      <c r="I348" s="517"/>
    </row>
    <row r="357" spans="2:9" s="5" customFormat="1" ht="15.75">
      <c r="B357" s="21"/>
      <c r="C357" s="7"/>
      <c r="D357" s="7"/>
      <c r="F357" s="7"/>
      <c r="G357" s="15"/>
      <c r="H357" s="15"/>
      <c r="I357" s="517"/>
    </row>
    <row r="368" spans="2:5" ht="15.75">
      <c r="B368" s="49"/>
      <c r="C368" s="8"/>
      <c r="D368" s="8"/>
      <c r="E368" s="2"/>
    </row>
    <row r="369" spans="2:5" ht="15.75">
      <c r="B369" s="49"/>
      <c r="C369" s="8"/>
      <c r="D369" s="8"/>
      <c r="E369" s="2"/>
    </row>
    <row r="370" spans="2:5" ht="15.75">
      <c r="B370" s="49"/>
      <c r="C370" s="8"/>
      <c r="D370" s="8"/>
      <c r="E370" s="2"/>
    </row>
    <row r="371" spans="2:5" ht="15.75">
      <c r="B371" s="49"/>
      <c r="C371" s="8"/>
      <c r="D371" s="8"/>
      <c r="E371" s="2"/>
    </row>
    <row r="372" spans="2:5" ht="15.75">
      <c r="B372" s="49"/>
      <c r="C372" s="8"/>
      <c r="D372" s="8"/>
      <c r="E372" s="2"/>
    </row>
  </sheetData>
  <sheetProtection/>
  <mergeCells count="1"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K381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53.00390625" style="1" customWidth="1"/>
    <col min="2" max="2" width="5.00390625" style="19" hidden="1" customWidth="1"/>
    <col min="3" max="3" width="4.00390625" style="6" customWidth="1"/>
    <col min="4" max="4" width="4.25390625" style="6" customWidth="1"/>
    <col min="5" max="5" width="12.375" style="1" customWidth="1"/>
    <col min="6" max="6" width="5.75390625" style="6" customWidth="1"/>
    <col min="7" max="8" width="12.25390625" style="16" hidden="1" customWidth="1"/>
    <col min="9" max="9" width="12.25390625" style="413" hidden="1" customWidth="1"/>
    <col min="10" max="10" width="12.25390625" style="16" hidden="1" customWidth="1"/>
    <col min="11" max="11" width="11.625" style="413" customWidth="1"/>
    <col min="12" max="16384" width="9.125" style="1" customWidth="1"/>
  </cols>
  <sheetData>
    <row r="1" spans="1:7" s="4" customFormat="1" ht="15.75">
      <c r="A1" s="9"/>
      <c r="B1" s="46"/>
      <c r="C1" s="551" t="s">
        <v>638</v>
      </c>
      <c r="D1" s="551"/>
      <c r="E1" s="551"/>
      <c r="F1" s="551"/>
      <c r="G1" s="551"/>
    </row>
    <row r="2" spans="1:7" s="4" customFormat="1" ht="15.75">
      <c r="A2" s="9"/>
      <c r="B2" s="46"/>
      <c r="C2" s="524" t="s">
        <v>581</v>
      </c>
      <c r="D2" s="524"/>
      <c r="E2" s="524"/>
      <c r="F2" s="524"/>
      <c r="G2" s="524"/>
    </row>
    <row r="3" spans="1:7" s="4" customFormat="1" ht="15.75">
      <c r="A3" s="9"/>
      <c r="B3" s="46"/>
      <c r="C3" s="524" t="s">
        <v>640</v>
      </c>
      <c r="D3" s="524"/>
      <c r="E3" s="524"/>
      <c r="F3" s="524"/>
      <c r="G3" s="524"/>
    </row>
    <row r="4" spans="1:7" s="4" customFormat="1" ht="15.75">
      <c r="A4" s="9"/>
      <c r="B4" s="46"/>
      <c r="C4" s="10"/>
      <c r="D4" s="10"/>
      <c r="E4" s="10"/>
      <c r="F4" s="73"/>
      <c r="G4" s="14"/>
    </row>
    <row r="5" spans="1:11" s="4" customFormat="1" ht="63.75" customHeight="1">
      <c r="A5" s="530" t="s">
        <v>573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ht="12" customHeight="1"/>
    <row r="7" spans="1:11" s="3" customFormat="1" ht="33" customHeight="1">
      <c r="A7" s="37" t="s">
        <v>216</v>
      </c>
      <c r="B7" s="37" t="s">
        <v>195</v>
      </c>
      <c r="C7" s="37" t="s">
        <v>104</v>
      </c>
      <c r="D7" s="37" t="s">
        <v>105</v>
      </c>
      <c r="E7" s="37" t="s">
        <v>106</v>
      </c>
      <c r="F7" s="37" t="s">
        <v>107</v>
      </c>
      <c r="G7" s="74" t="s">
        <v>108</v>
      </c>
      <c r="H7" s="74" t="s">
        <v>108</v>
      </c>
      <c r="I7" s="414" t="s">
        <v>108</v>
      </c>
      <c r="J7" s="74" t="s">
        <v>602</v>
      </c>
      <c r="K7" s="414" t="s">
        <v>108</v>
      </c>
    </row>
    <row r="8" spans="1:11" ht="12" customHeight="1">
      <c r="A8" s="20">
        <v>1</v>
      </c>
      <c r="B8" s="20">
        <v>2</v>
      </c>
      <c r="C8" s="20">
        <v>2</v>
      </c>
      <c r="D8" s="20">
        <v>3</v>
      </c>
      <c r="E8" s="20">
        <v>4</v>
      </c>
      <c r="F8" s="20">
        <v>5</v>
      </c>
      <c r="G8" s="51">
        <v>7</v>
      </c>
      <c r="H8" s="51">
        <v>7</v>
      </c>
      <c r="I8" s="415">
        <v>7</v>
      </c>
      <c r="J8" s="51">
        <v>7</v>
      </c>
      <c r="K8" s="450">
        <v>6</v>
      </c>
    </row>
    <row r="9" spans="1:11" s="11" customFormat="1" ht="15" customHeight="1">
      <c r="A9" s="23" t="s">
        <v>221</v>
      </c>
      <c r="B9" s="47" t="s">
        <v>416</v>
      </c>
      <c r="C9" s="156" t="s">
        <v>208</v>
      </c>
      <c r="D9" s="156"/>
      <c r="E9" s="157"/>
      <c r="F9" s="156"/>
      <c r="G9" s="42">
        <f>G10+G18+G26+G62</f>
        <v>14484.1</v>
      </c>
      <c r="H9" s="42">
        <f>H10+H18+H26+H62</f>
        <v>-212.60799999999995</v>
      </c>
      <c r="I9" s="416">
        <f>I10+I18+I26+I62+I52</f>
        <v>14271.492</v>
      </c>
      <c r="J9" s="416">
        <f>J10+J18+J26+J62+J52</f>
        <v>300.02</v>
      </c>
      <c r="K9" s="416">
        <f>K10+K18+K26+K62+K52</f>
        <v>14571.512000000002</v>
      </c>
    </row>
    <row r="10" spans="1:11" s="12" customFormat="1" ht="27" customHeight="1">
      <c r="A10" s="75" t="s">
        <v>205</v>
      </c>
      <c r="B10" s="47" t="s">
        <v>416</v>
      </c>
      <c r="C10" s="136" t="s">
        <v>208</v>
      </c>
      <c r="D10" s="136" t="s">
        <v>209</v>
      </c>
      <c r="E10" s="158"/>
      <c r="F10" s="159"/>
      <c r="G10" s="44">
        <f>G11</f>
        <v>1200</v>
      </c>
      <c r="H10" s="44">
        <f aca="true" t="shared" si="0" ref="H10:K14">H11</f>
        <v>0</v>
      </c>
      <c r="I10" s="417">
        <f t="shared" si="0"/>
        <v>1200</v>
      </c>
      <c r="J10" s="44">
        <f t="shared" si="0"/>
        <v>0</v>
      </c>
      <c r="K10" s="417">
        <f t="shared" si="0"/>
        <v>1200</v>
      </c>
    </row>
    <row r="11" spans="1:11" s="4" customFormat="1" ht="30" customHeight="1">
      <c r="A11" s="76" t="s">
        <v>109</v>
      </c>
      <c r="B11" s="77" t="s">
        <v>416</v>
      </c>
      <c r="C11" s="160" t="s">
        <v>208</v>
      </c>
      <c r="D11" s="160" t="s">
        <v>209</v>
      </c>
      <c r="E11" s="117" t="s">
        <v>34</v>
      </c>
      <c r="F11" s="161"/>
      <c r="G11" s="69">
        <f>G12</f>
        <v>1200</v>
      </c>
      <c r="H11" s="69">
        <f t="shared" si="0"/>
        <v>0</v>
      </c>
      <c r="I11" s="418">
        <f t="shared" si="0"/>
        <v>1200</v>
      </c>
      <c r="J11" s="69">
        <f t="shared" si="0"/>
        <v>0</v>
      </c>
      <c r="K11" s="418">
        <f t="shared" si="0"/>
        <v>1200</v>
      </c>
    </row>
    <row r="12" spans="1:11" s="4" customFormat="1" ht="13.5" customHeight="1">
      <c r="A12" s="162" t="s">
        <v>75</v>
      </c>
      <c r="B12" s="54" t="s">
        <v>416</v>
      </c>
      <c r="C12" s="163" t="s">
        <v>208</v>
      </c>
      <c r="D12" s="163" t="s">
        <v>209</v>
      </c>
      <c r="E12" s="72" t="s">
        <v>35</v>
      </c>
      <c r="F12" s="163"/>
      <c r="G12" s="67">
        <f>G13</f>
        <v>1200</v>
      </c>
      <c r="H12" s="67">
        <f t="shared" si="0"/>
        <v>0</v>
      </c>
      <c r="I12" s="419">
        <f t="shared" si="0"/>
        <v>1200</v>
      </c>
      <c r="J12" s="67">
        <f t="shared" si="0"/>
        <v>0</v>
      </c>
      <c r="K12" s="419">
        <f t="shared" si="0"/>
        <v>1200</v>
      </c>
    </row>
    <row r="13" spans="1:11" s="4" customFormat="1" ht="27.75" customHeight="1">
      <c r="A13" s="152" t="s">
        <v>76</v>
      </c>
      <c r="B13" s="48" t="s">
        <v>416</v>
      </c>
      <c r="C13" s="134" t="s">
        <v>208</v>
      </c>
      <c r="D13" s="134" t="s">
        <v>209</v>
      </c>
      <c r="E13" s="60" t="s">
        <v>36</v>
      </c>
      <c r="F13" s="164"/>
      <c r="G13" s="38">
        <f>G14</f>
        <v>1200</v>
      </c>
      <c r="H13" s="38">
        <f t="shared" si="0"/>
        <v>0</v>
      </c>
      <c r="I13" s="420">
        <f t="shared" si="0"/>
        <v>1200</v>
      </c>
      <c r="J13" s="38">
        <f t="shared" si="0"/>
        <v>0</v>
      </c>
      <c r="K13" s="420">
        <f t="shared" si="0"/>
        <v>1200</v>
      </c>
    </row>
    <row r="14" spans="1:11" s="4" customFormat="1" ht="54" customHeight="1">
      <c r="A14" s="80" t="s">
        <v>110</v>
      </c>
      <c r="B14" s="48" t="s">
        <v>416</v>
      </c>
      <c r="C14" s="134" t="s">
        <v>208</v>
      </c>
      <c r="D14" s="134" t="s">
        <v>209</v>
      </c>
      <c r="E14" s="60" t="s">
        <v>36</v>
      </c>
      <c r="F14" s="164" t="s">
        <v>417</v>
      </c>
      <c r="G14" s="38">
        <f>G15</f>
        <v>1200</v>
      </c>
      <c r="H14" s="38">
        <f t="shared" si="0"/>
        <v>0</v>
      </c>
      <c r="I14" s="420">
        <f t="shared" si="0"/>
        <v>1200</v>
      </c>
      <c r="J14" s="38">
        <f t="shared" si="0"/>
        <v>0</v>
      </c>
      <c r="K14" s="420">
        <f t="shared" si="0"/>
        <v>1200</v>
      </c>
    </row>
    <row r="15" spans="1:11" s="4" customFormat="1" ht="17.25" customHeight="1">
      <c r="A15" s="80" t="s">
        <v>111</v>
      </c>
      <c r="B15" s="48" t="s">
        <v>416</v>
      </c>
      <c r="C15" s="134" t="s">
        <v>208</v>
      </c>
      <c r="D15" s="134" t="s">
        <v>209</v>
      </c>
      <c r="E15" s="60" t="s">
        <v>36</v>
      </c>
      <c r="F15" s="164" t="s">
        <v>352</v>
      </c>
      <c r="G15" s="38">
        <f>G16+G17</f>
        <v>1200</v>
      </c>
      <c r="H15" s="38">
        <f>H16+H17</f>
        <v>0</v>
      </c>
      <c r="I15" s="420">
        <f>I16+I17</f>
        <v>1200</v>
      </c>
      <c r="J15" s="38">
        <f>J16+J17</f>
        <v>0</v>
      </c>
      <c r="K15" s="420">
        <f>K16+K17</f>
        <v>1200</v>
      </c>
    </row>
    <row r="16" spans="1:11" s="4" customFormat="1" ht="21" customHeight="1" hidden="1">
      <c r="A16" s="81" t="s">
        <v>77</v>
      </c>
      <c r="B16" s="48" t="s">
        <v>416</v>
      </c>
      <c r="C16" s="83" t="s">
        <v>208</v>
      </c>
      <c r="D16" s="83" t="s">
        <v>209</v>
      </c>
      <c r="E16" s="84" t="s">
        <v>36</v>
      </c>
      <c r="F16" s="83">
        <v>121</v>
      </c>
      <c r="G16" s="39">
        <v>921.7</v>
      </c>
      <c r="H16" s="39"/>
      <c r="I16" s="394">
        <f>G16+H16</f>
        <v>921.7</v>
      </c>
      <c r="J16" s="39"/>
      <c r="K16" s="394">
        <f>I16+J16</f>
        <v>921.7</v>
      </c>
    </row>
    <row r="17" spans="1:11" s="4" customFormat="1" ht="38.25" hidden="1">
      <c r="A17" s="81" t="s">
        <v>79</v>
      </c>
      <c r="B17" s="48" t="s">
        <v>416</v>
      </c>
      <c r="C17" s="83" t="s">
        <v>208</v>
      </c>
      <c r="D17" s="83" t="s">
        <v>209</v>
      </c>
      <c r="E17" s="84" t="s">
        <v>36</v>
      </c>
      <c r="F17" s="83" t="s">
        <v>80</v>
      </c>
      <c r="G17" s="39">
        <v>278.3</v>
      </c>
      <c r="H17" s="39"/>
      <c r="I17" s="394">
        <f>G17+H17</f>
        <v>278.3</v>
      </c>
      <c r="J17" s="39"/>
      <c r="K17" s="394">
        <f>I17+J17</f>
        <v>278.3</v>
      </c>
    </row>
    <row r="18" spans="1:11" s="12" customFormat="1" ht="42" customHeight="1">
      <c r="A18" s="75" t="s">
        <v>229</v>
      </c>
      <c r="B18" s="47" t="s">
        <v>416</v>
      </c>
      <c r="C18" s="43" t="s">
        <v>208</v>
      </c>
      <c r="D18" s="43" t="s">
        <v>211</v>
      </c>
      <c r="E18" s="131"/>
      <c r="F18" s="43"/>
      <c r="G18" s="44">
        <f>G19</f>
        <v>950</v>
      </c>
      <c r="H18" s="44">
        <f aca="true" t="shared" si="1" ref="H18:K22">H19</f>
        <v>0</v>
      </c>
      <c r="I18" s="417">
        <f t="shared" si="1"/>
        <v>950</v>
      </c>
      <c r="J18" s="44">
        <f t="shared" si="1"/>
        <v>0</v>
      </c>
      <c r="K18" s="417">
        <f t="shared" si="1"/>
        <v>950</v>
      </c>
    </row>
    <row r="19" spans="1:11" s="4" customFormat="1" ht="27" customHeight="1">
      <c r="A19" s="76" t="s">
        <v>81</v>
      </c>
      <c r="B19" s="77" t="s">
        <v>416</v>
      </c>
      <c r="C19" s="68" t="s">
        <v>208</v>
      </c>
      <c r="D19" s="68" t="s">
        <v>211</v>
      </c>
      <c r="E19" s="117" t="s">
        <v>37</v>
      </c>
      <c r="F19" s="68"/>
      <c r="G19" s="69">
        <f>G20</f>
        <v>950</v>
      </c>
      <c r="H19" s="69">
        <f t="shared" si="1"/>
        <v>0</v>
      </c>
      <c r="I19" s="418">
        <f t="shared" si="1"/>
        <v>950</v>
      </c>
      <c r="J19" s="69">
        <f t="shared" si="1"/>
        <v>0</v>
      </c>
      <c r="K19" s="418">
        <f t="shared" si="1"/>
        <v>950</v>
      </c>
    </row>
    <row r="20" spans="1:11" s="4" customFormat="1" ht="15" customHeight="1">
      <c r="A20" s="86" t="s">
        <v>112</v>
      </c>
      <c r="B20" s="54" t="s">
        <v>416</v>
      </c>
      <c r="C20" s="55" t="s">
        <v>208</v>
      </c>
      <c r="D20" s="55" t="s">
        <v>211</v>
      </c>
      <c r="E20" s="72" t="s">
        <v>38</v>
      </c>
      <c r="F20" s="87"/>
      <c r="G20" s="67">
        <f>G21</f>
        <v>950</v>
      </c>
      <c r="H20" s="67">
        <f t="shared" si="1"/>
        <v>0</v>
      </c>
      <c r="I20" s="419">
        <f t="shared" si="1"/>
        <v>950</v>
      </c>
      <c r="J20" s="67">
        <f t="shared" si="1"/>
        <v>0</v>
      </c>
      <c r="K20" s="419">
        <f t="shared" si="1"/>
        <v>950</v>
      </c>
    </row>
    <row r="21" spans="1:11" s="4" customFormat="1" ht="25.5" customHeight="1">
      <c r="A21" s="152" t="s">
        <v>76</v>
      </c>
      <c r="B21" s="48" t="s">
        <v>416</v>
      </c>
      <c r="C21" s="25" t="s">
        <v>208</v>
      </c>
      <c r="D21" s="25" t="s">
        <v>211</v>
      </c>
      <c r="E21" s="60" t="s">
        <v>39</v>
      </c>
      <c r="F21" s="26"/>
      <c r="G21" s="38">
        <f>G22</f>
        <v>950</v>
      </c>
      <c r="H21" s="38">
        <f t="shared" si="1"/>
        <v>0</v>
      </c>
      <c r="I21" s="420">
        <f t="shared" si="1"/>
        <v>950</v>
      </c>
      <c r="J21" s="38">
        <f t="shared" si="1"/>
        <v>0</v>
      </c>
      <c r="K21" s="420">
        <f t="shared" si="1"/>
        <v>950</v>
      </c>
    </row>
    <row r="22" spans="1:11" s="4" customFormat="1" ht="51.75" customHeight="1">
      <c r="A22" s="80" t="s">
        <v>110</v>
      </c>
      <c r="B22" s="48" t="s">
        <v>416</v>
      </c>
      <c r="C22" s="25" t="s">
        <v>208</v>
      </c>
      <c r="D22" s="25" t="s">
        <v>211</v>
      </c>
      <c r="E22" s="60" t="s">
        <v>39</v>
      </c>
      <c r="F22" s="26" t="s">
        <v>417</v>
      </c>
      <c r="G22" s="38">
        <f>G23</f>
        <v>950</v>
      </c>
      <c r="H22" s="38">
        <f t="shared" si="1"/>
        <v>0</v>
      </c>
      <c r="I22" s="420">
        <f t="shared" si="1"/>
        <v>950</v>
      </c>
      <c r="J22" s="38">
        <f t="shared" si="1"/>
        <v>0</v>
      </c>
      <c r="K22" s="420">
        <f t="shared" si="1"/>
        <v>950</v>
      </c>
    </row>
    <row r="23" spans="1:11" s="4" customFormat="1" ht="17.25" customHeight="1">
      <c r="A23" s="80" t="s">
        <v>111</v>
      </c>
      <c r="B23" s="48" t="s">
        <v>416</v>
      </c>
      <c r="C23" s="25" t="s">
        <v>208</v>
      </c>
      <c r="D23" s="25" t="s">
        <v>211</v>
      </c>
      <c r="E23" s="60" t="s">
        <v>39</v>
      </c>
      <c r="F23" s="26" t="s">
        <v>352</v>
      </c>
      <c r="G23" s="38">
        <f>G24+G25</f>
        <v>950</v>
      </c>
      <c r="H23" s="38">
        <f>H24+H25</f>
        <v>0</v>
      </c>
      <c r="I23" s="420">
        <f>I24+I25</f>
        <v>950</v>
      </c>
      <c r="J23" s="38">
        <f>J24+J25</f>
        <v>0</v>
      </c>
      <c r="K23" s="420">
        <f>K24+K25</f>
        <v>950</v>
      </c>
    </row>
    <row r="24" spans="1:11" s="4" customFormat="1" ht="15.75" hidden="1">
      <c r="A24" s="81" t="s">
        <v>77</v>
      </c>
      <c r="B24" s="48" t="s">
        <v>416</v>
      </c>
      <c r="C24" s="83" t="s">
        <v>208</v>
      </c>
      <c r="D24" s="83" t="s">
        <v>211</v>
      </c>
      <c r="E24" s="84" t="s">
        <v>39</v>
      </c>
      <c r="F24" s="83">
        <v>121</v>
      </c>
      <c r="G24" s="39">
        <v>729.6</v>
      </c>
      <c r="H24" s="39"/>
      <c r="I24" s="394">
        <f>G24+H24</f>
        <v>729.6</v>
      </c>
      <c r="J24" s="39"/>
      <c r="K24" s="394">
        <f>I24+J24</f>
        <v>729.6</v>
      </c>
    </row>
    <row r="25" spans="1:11" s="4" customFormat="1" ht="38.25" hidden="1">
      <c r="A25" s="81" t="s">
        <v>79</v>
      </c>
      <c r="B25" s="48" t="s">
        <v>416</v>
      </c>
      <c r="C25" s="83" t="s">
        <v>208</v>
      </c>
      <c r="D25" s="83" t="s">
        <v>211</v>
      </c>
      <c r="E25" s="84" t="s">
        <v>39</v>
      </c>
      <c r="F25" s="83" t="s">
        <v>80</v>
      </c>
      <c r="G25" s="39">
        <v>220.4</v>
      </c>
      <c r="H25" s="39"/>
      <c r="I25" s="394">
        <f>G25+H25</f>
        <v>220.4</v>
      </c>
      <c r="J25" s="39"/>
      <c r="K25" s="394">
        <f>I25+J25</f>
        <v>220.4</v>
      </c>
    </row>
    <row r="26" spans="1:11" s="12" customFormat="1" ht="40.5" customHeight="1">
      <c r="A26" s="88" t="s">
        <v>201</v>
      </c>
      <c r="B26" s="47" t="s">
        <v>416</v>
      </c>
      <c r="C26" s="89" t="s">
        <v>208</v>
      </c>
      <c r="D26" s="89" t="s">
        <v>210</v>
      </c>
      <c r="E26" s="131"/>
      <c r="F26" s="89"/>
      <c r="G26" s="90">
        <f>G27+G47</f>
        <v>12272.300000000001</v>
      </c>
      <c r="H26" s="90">
        <f>H27+H47</f>
        <v>-212.60799999999995</v>
      </c>
      <c r="I26" s="417">
        <f>I27+I47</f>
        <v>12059.692000000001</v>
      </c>
      <c r="J26" s="90">
        <f>J27+J47</f>
        <v>10.729999999999997</v>
      </c>
      <c r="K26" s="417">
        <f>K27+K47</f>
        <v>12070.422000000002</v>
      </c>
    </row>
    <row r="27" spans="1:11" s="4" customFormat="1" ht="39.75" customHeight="1">
      <c r="A27" s="91" t="s">
        <v>82</v>
      </c>
      <c r="B27" s="77" t="s">
        <v>416</v>
      </c>
      <c r="C27" s="68" t="s">
        <v>208</v>
      </c>
      <c r="D27" s="68" t="s">
        <v>210</v>
      </c>
      <c r="E27" s="117" t="s">
        <v>40</v>
      </c>
      <c r="F27" s="68"/>
      <c r="G27" s="92">
        <f>G28</f>
        <v>12271.300000000001</v>
      </c>
      <c r="H27" s="92">
        <f>H28</f>
        <v>-212.60799999999995</v>
      </c>
      <c r="I27" s="418">
        <f>I28</f>
        <v>12058.692000000001</v>
      </c>
      <c r="J27" s="92">
        <f>J28</f>
        <v>8.529999999999998</v>
      </c>
      <c r="K27" s="418">
        <f>K28</f>
        <v>12067.222000000002</v>
      </c>
    </row>
    <row r="28" spans="1:11" s="18" customFormat="1" ht="26.25" customHeight="1">
      <c r="A28" s="56" t="s">
        <v>113</v>
      </c>
      <c r="B28" s="54" t="s">
        <v>416</v>
      </c>
      <c r="C28" s="55" t="s">
        <v>208</v>
      </c>
      <c r="D28" s="55" t="s">
        <v>210</v>
      </c>
      <c r="E28" s="72" t="s">
        <v>41</v>
      </c>
      <c r="F28" s="55"/>
      <c r="G28" s="70">
        <f>G29+G35</f>
        <v>12271.300000000001</v>
      </c>
      <c r="H28" s="70">
        <f>H29+H35</f>
        <v>-212.60799999999995</v>
      </c>
      <c r="I28" s="419">
        <f>I29+I35</f>
        <v>12058.692000000001</v>
      </c>
      <c r="J28" s="70">
        <f>J29+J35</f>
        <v>8.529999999999998</v>
      </c>
      <c r="K28" s="419">
        <f>K29+K35</f>
        <v>12067.222000000002</v>
      </c>
    </row>
    <row r="29" spans="1:11" s="4" customFormat="1" ht="27" customHeight="1">
      <c r="A29" s="152" t="s">
        <v>76</v>
      </c>
      <c r="B29" s="48" t="s">
        <v>416</v>
      </c>
      <c r="C29" s="25" t="s">
        <v>208</v>
      </c>
      <c r="D29" s="25" t="s">
        <v>210</v>
      </c>
      <c r="E29" s="60" t="s">
        <v>42</v>
      </c>
      <c r="F29" s="25"/>
      <c r="G29" s="66">
        <f aca="true" t="shared" si="2" ref="G29:K30">G30</f>
        <v>9808.7</v>
      </c>
      <c r="H29" s="66">
        <f t="shared" si="2"/>
        <v>0</v>
      </c>
      <c r="I29" s="394">
        <f t="shared" si="2"/>
        <v>9808.7</v>
      </c>
      <c r="J29" s="66">
        <f t="shared" si="2"/>
        <v>0</v>
      </c>
      <c r="K29" s="394">
        <f t="shared" si="2"/>
        <v>9808.7</v>
      </c>
    </row>
    <row r="30" spans="1:11" s="4" customFormat="1" ht="43.5" customHeight="1">
      <c r="A30" s="80" t="s">
        <v>110</v>
      </c>
      <c r="B30" s="48" t="s">
        <v>416</v>
      </c>
      <c r="C30" s="25" t="s">
        <v>208</v>
      </c>
      <c r="D30" s="25" t="s">
        <v>210</v>
      </c>
      <c r="E30" s="60" t="s">
        <v>42</v>
      </c>
      <c r="F30" s="25" t="s">
        <v>417</v>
      </c>
      <c r="G30" s="66">
        <f t="shared" si="2"/>
        <v>9808.7</v>
      </c>
      <c r="H30" s="66">
        <f t="shared" si="2"/>
        <v>0</v>
      </c>
      <c r="I30" s="394">
        <f t="shared" si="2"/>
        <v>9808.7</v>
      </c>
      <c r="J30" s="66">
        <f t="shared" si="2"/>
        <v>0</v>
      </c>
      <c r="K30" s="394">
        <f t="shared" si="2"/>
        <v>9808.7</v>
      </c>
    </row>
    <row r="31" spans="1:11" s="4" customFormat="1" ht="16.5" customHeight="1">
      <c r="A31" s="152" t="s">
        <v>85</v>
      </c>
      <c r="B31" s="48" t="s">
        <v>416</v>
      </c>
      <c r="C31" s="25" t="s">
        <v>208</v>
      </c>
      <c r="D31" s="25" t="s">
        <v>210</v>
      </c>
      <c r="E31" s="60" t="s">
        <v>42</v>
      </c>
      <c r="F31" s="25" t="s">
        <v>352</v>
      </c>
      <c r="G31" s="39">
        <f>G32+G34+G33</f>
        <v>9808.7</v>
      </c>
      <c r="H31" s="39">
        <f>H32+H34+H33</f>
        <v>0</v>
      </c>
      <c r="I31" s="394">
        <f>I32+I34+I33</f>
        <v>9808.7</v>
      </c>
      <c r="J31" s="39">
        <f>J32+J34+J33</f>
        <v>0</v>
      </c>
      <c r="K31" s="394">
        <f>K32+K34+K33</f>
        <v>9808.7</v>
      </c>
    </row>
    <row r="32" spans="1:11" s="4" customFormat="1" ht="15.75" hidden="1">
      <c r="A32" s="81" t="s">
        <v>77</v>
      </c>
      <c r="B32" s="48" t="s">
        <v>416</v>
      </c>
      <c r="C32" s="93" t="s">
        <v>208</v>
      </c>
      <c r="D32" s="93" t="s">
        <v>210</v>
      </c>
      <c r="E32" s="84" t="s">
        <v>42</v>
      </c>
      <c r="F32" s="93" t="s">
        <v>222</v>
      </c>
      <c r="G32" s="38">
        <v>7533.6</v>
      </c>
      <c r="H32" s="38"/>
      <c r="I32" s="420">
        <f>G32+H32</f>
        <v>7533.6</v>
      </c>
      <c r="J32" s="38"/>
      <c r="K32" s="420">
        <f>I32+J32</f>
        <v>7533.6</v>
      </c>
    </row>
    <row r="33" spans="1:11" s="4" customFormat="1" ht="25.5" hidden="1">
      <c r="A33" s="81" t="s">
        <v>88</v>
      </c>
      <c r="B33" s="48" t="s">
        <v>416</v>
      </c>
      <c r="C33" s="93" t="s">
        <v>208</v>
      </c>
      <c r="D33" s="93" t="s">
        <v>210</v>
      </c>
      <c r="E33" s="84" t="s">
        <v>42</v>
      </c>
      <c r="F33" s="93" t="s">
        <v>223</v>
      </c>
      <c r="G33" s="38"/>
      <c r="H33" s="38"/>
      <c r="I33" s="420">
        <f>G33+H33</f>
        <v>0</v>
      </c>
      <c r="J33" s="38"/>
      <c r="K33" s="420">
        <f>I33+J33</f>
        <v>0</v>
      </c>
    </row>
    <row r="34" spans="1:11" s="4" customFormat="1" ht="41.25" customHeight="1" hidden="1">
      <c r="A34" s="81" t="s">
        <v>79</v>
      </c>
      <c r="B34" s="48" t="s">
        <v>416</v>
      </c>
      <c r="C34" s="93" t="s">
        <v>208</v>
      </c>
      <c r="D34" s="93" t="s">
        <v>210</v>
      </c>
      <c r="E34" s="84" t="s">
        <v>42</v>
      </c>
      <c r="F34" s="93" t="s">
        <v>80</v>
      </c>
      <c r="G34" s="38">
        <v>2275.1</v>
      </c>
      <c r="H34" s="38"/>
      <c r="I34" s="420">
        <f>G34+H34</f>
        <v>2275.1</v>
      </c>
      <c r="J34" s="38"/>
      <c r="K34" s="420">
        <f>I34+J34</f>
        <v>2275.1</v>
      </c>
    </row>
    <row r="35" spans="1:11" s="4" customFormat="1" ht="19.5" customHeight="1">
      <c r="A35" s="152" t="s">
        <v>84</v>
      </c>
      <c r="B35" s="48" t="s">
        <v>416</v>
      </c>
      <c r="C35" s="25" t="s">
        <v>208</v>
      </c>
      <c r="D35" s="25" t="s">
        <v>210</v>
      </c>
      <c r="E35" s="60" t="s">
        <v>43</v>
      </c>
      <c r="F35" s="25"/>
      <c r="G35" s="65">
        <f>G36+G41</f>
        <v>2462.6</v>
      </c>
      <c r="H35" s="65">
        <f>H36+H41</f>
        <v>-212.60799999999995</v>
      </c>
      <c r="I35" s="420">
        <f>I36+I41</f>
        <v>2249.992</v>
      </c>
      <c r="J35" s="65">
        <f>J36+J41</f>
        <v>8.529999999999998</v>
      </c>
      <c r="K35" s="420">
        <f>K36+K41</f>
        <v>2258.522</v>
      </c>
    </row>
    <row r="36" spans="1:11" s="4" customFormat="1" ht="29.25" customHeight="1">
      <c r="A36" s="34" t="s">
        <v>114</v>
      </c>
      <c r="B36" s="48" t="s">
        <v>416</v>
      </c>
      <c r="C36" s="25" t="s">
        <v>208</v>
      </c>
      <c r="D36" s="25" t="s">
        <v>210</v>
      </c>
      <c r="E36" s="60" t="s">
        <v>43</v>
      </c>
      <c r="F36" s="25" t="s">
        <v>115</v>
      </c>
      <c r="G36" s="65">
        <f>G37</f>
        <v>2462.6</v>
      </c>
      <c r="H36" s="65">
        <f>H37</f>
        <v>-215.60799999999995</v>
      </c>
      <c r="I36" s="420">
        <f>I37</f>
        <v>2246.992</v>
      </c>
      <c r="J36" s="65">
        <f>J37</f>
        <v>3.5299999999999976</v>
      </c>
      <c r="K36" s="420">
        <f>K37</f>
        <v>2250.522</v>
      </c>
    </row>
    <row r="37" spans="1:11" s="4" customFormat="1" ht="28.5" customHeight="1">
      <c r="A37" s="152" t="s">
        <v>116</v>
      </c>
      <c r="B37" s="48" t="s">
        <v>416</v>
      </c>
      <c r="C37" s="25" t="s">
        <v>208</v>
      </c>
      <c r="D37" s="25" t="s">
        <v>210</v>
      </c>
      <c r="E37" s="60" t="s">
        <v>43</v>
      </c>
      <c r="F37" s="25" t="s">
        <v>86</v>
      </c>
      <c r="G37" s="38">
        <f>G38+G39+G40</f>
        <v>2462.6</v>
      </c>
      <c r="H37" s="38">
        <f>H38+H39+H40</f>
        <v>-215.60799999999995</v>
      </c>
      <c r="I37" s="420">
        <f>I38+I39+I40</f>
        <v>2246.992</v>
      </c>
      <c r="J37" s="38">
        <f>J38+J39+J40</f>
        <v>3.5299999999999976</v>
      </c>
      <c r="K37" s="420">
        <f>K38+K39+K40</f>
        <v>2250.522</v>
      </c>
    </row>
    <row r="38" spans="1:11" s="4" customFormat="1" ht="25.5" hidden="1">
      <c r="A38" s="94" t="s">
        <v>224</v>
      </c>
      <c r="B38" s="48" t="s">
        <v>416</v>
      </c>
      <c r="C38" s="93" t="s">
        <v>208</v>
      </c>
      <c r="D38" s="93" t="s">
        <v>210</v>
      </c>
      <c r="E38" s="84" t="s">
        <v>43</v>
      </c>
      <c r="F38" s="93" t="s">
        <v>225</v>
      </c>
      <c r="G38" s="65"/>
      <c r="H38" s="65">
        <v>241</v>
      </c>
      <c r="I38" s="420">
        <f>G38+H38</f>
        <v>241</v>
      </c>
      <c r="J38" s="65">
        <v>5.4</v>
      </c>
      <c r="K38" s="420">
        <f>I38+J38</f>
        <v>246.4</v>
      </c>
    </row>
    <row r="39" spans="1:11" s="4" customFormat="1" ht="27" customHeight="1" hidden="1">
      <c r="A39" s="94" t="s">
        <v>345</v>
      </c>
      <c r="B39" s="48" t="s">
        <v>416</v>
      </c>
      <c r="C39" s="93" t="s">
        <v>208</v>
      </c>
      <c r="D39" s="93" t="s">
        <v>210</v>
      </c>
      <c r="E39" s="84" t="s">
        <v>43</v>
      </c>
      <c r="F39" s="93" t="s">
        <v>226</v>
      </c>
      <c r="G39" s="65">
        <v>2462.6</v>
      </c>
      <c r="H39" s="65">
        <v>-2105.5</v>
      </c>
      <c r="I39" s="420">
        <f>G39+H39</f>
        <v>357.0999999999999</v>
      </c>
      <c r="J39" s="65">
        <v>15</v>
      </c>
      <c r="K39" s="420">
        <f>I39+J39</f>
        <v>372.0999999999999</v>
      </c>
    </row>
    <row r="40" spans="1:11" s="4" customFormat="1" ht="27" customHeight="1" hidden="1">
      <c r="A40" s="94" t="s">
        <v>592</v>
      </c>
      <c r="B40" s="48" t="s">
        <v>416</v>
      </c>
      <c r="C40" s="93" t="s">
        <v>208</v>
      </c>
      <c r="D40" s="93" t="s">
        <v>210</v>
      </c>
      <c r="E40" s="84" t="s">
        <v>43</v>
      </c>
      <c r="F40" s="93" t="s">
        <v>593</v>
      </c>
      <c r="G40" s="65"/>
      <c r="H40" s="65">
        <v>1648.892</v>
      </c>
      <c r="I40" s="420">
        <f>G40+H40</f>
        <v>1648.892</v>
      </c>
      <c r="J40" s="65">
        <v>-16.87</v>
      </c>
      <c r="K40" s="420">
        <f>I40+J40</f>
        <v>1632.0220000000002</v>
      </c>
    </row>
    <row r="41" spans="1:11" s="4" customFormat="1" ht="16.5" customHeight="1">
      <c r="A41" s="27" t="s">
        <v>7</v>
      </c>
      <c r="B41" s="48" t="s">
        <v>416</v>
      </c>
      <c r="C41" s="25" t="s">
        <v>208</v>
      </c>
      <c r="D41" s="25" t="s">
        <v>210</v>
      </c>
      <c r="E41" s="60" t="s">
        <v>43</v>
      </c>
      <c r="F41" s="25" t="s">
        <v>117</v>
      </c>
      <c r="G41" s="38">
        <f>G42+G44</f>
        <v>0</v>
      </c>
      <c r="H41" s="38">
        <f>H42+H44</f>
        <v>3</v>
      </c>
      <c r="I41" s="420">
        <f>I42+I44</f>
        <v>3</v>
      </c>
      <c r="J41" s="38">
        <f>J42+J44</f>
        <v>5</v>
      </c>
      <c r="K41" s="420">
        <f>K42+K44</f>
        <v>8</v>
      </c>
    </row>
    <row r="42" spans="1:11" s="4" customFormat="1" ht="16.5" customHeight="1">
      <c r="A42" s="27" t="s">
        <v>118</v>
      </c>
      <c r="B42" s="48" t="s">
        <v>416</v>
      </c>
      <c r="C42" s="25" t="s">
        <v>208</v>
      </c>
      <c r="D42" s="25" t="s">
        <v>210</v>
      </c>
      <c r="E42" s="60" t="s">
        <v>43</v>
      </c>
      <c r="F42" s="25" t="s">
        <v>119</v>
      </c>
      <c r="G42" s="38">
        <f>G43</f>
        <v>0</v>
      </c>
      <c r="H42" s="38">
        <f>H43</f>
        <v>0</v>
      </c>
      <c r="I42" s="420">
        <f>I43</f>
        <v>0</v>
      </c>
      <c r="J42" s="38">
        <f>J43</f>
        <v>0</v>
      </c>
      <c r="K42" s="420">
        <f>K43</f>
        <v>0</v>
      </c>
    </row>
    <row r="43" spans="1:11" s="4" customFormat="1" ht="66.75" customHeight="1" hidden="1">
      <c r="A43" s="95" t="s">
        <v>131</v>
      </c>
      <c r="B43" s="48" t="s">
        <v>416</v>
      </c>
      <c r="C43" s="93" t="s">
        <v>208</v>
      </c>
      <c r="D43" s="93" t="s">
        <v>210</v>
      </c>
      <c r="E43" s="84" t="s">
        <v>43</v>
      </c>
      <c r="F43" s="93" t="s">
        <v>159</v>
      </c>
      <c r="G43" s="38"/>
      <c r="H43" s="38"/>
      <c r="I43" s="420">
        <f>G43+H43</f>
        <v>0</v>
      </c>
      <c r="J43" s="38"/>
      <c r="K43" s="420">
        <f>I43+J43</f>
        <v>0</v>
      </c>
    </row>
    <row r="44" spans="1:11" s="4" customFormat="1" ht="18" customHeight="1">
      <c r="A44" s="34" t="s">
        <v>132</v>
      </c>
      <c r="B44" s="48" t="s">
        <v>416</v>
      </c>
      <c r="C44" s="25" t="s">
        <v>208</v>
      </c>
      <c r="D44" s="25" t="s">
        <v>210</v>
      </c>
      <c r="E44" s="60" t="s">
        <v>43</v>
      </c>
      <c r="F44" s="25" t="s">
        <v>89</v>
      </c>
      <c r="G44" s="38">
        <f>G45+G46</f>
        <v>0</v>
      </c>
      <c r="H44" s="38">
        <f>H45+H46</f>
        <v>3</v>
      </c>
      <c r="I44" s="420">
        <f>I45+I46</f>
        <v>3</v>
      </c>
      <c r="J44" s="38">
        <f>J45+J46</f>
        <v>5</v>
      </c>
      <c r="K44" s="420">
        <f>K45+K46</f>
        <v>8</v>
      </c>
    </row>
    <row r="45" spans="1:11" s="4" customFormat="1" ht="17.25" customHeight="1" hidden="1">
      <c r="A45" s="96" t="s">
        <v>133</v>
      </c>
      <c r="B45" s="48" t="s">
        <v>416</v>
      </c>
      <c r="C45" s="93" t="s">
        <v>208</v>
      </c>
      <c r="D45" s="93" t="s">
        <v>210</v>
      </c>
      <c r="E45" s="84" t="s">
        <v>43</v>
      </c>
      <c r="F45" s="93" t="s">
        <v>228</v>
      </c>
      <c r="G45" s="38"/>
      <c r="H45" s="38"/>
      <c r="I45" s="420">
        <f>G45+H45</f>
        <v>0</v>
      </c>
      <c r="J45" s="38"/>
      <c r="K45" s="420">
        <f>I45+J45</f>
        <v>0</v>
      </c>
    </row>
    <row r="46" spans="1:11" s="4" customFormat="1" ht="17.25" customHeight="1" hidden="1">
      <c r="A46" s="96" t="s">
        <v>92</v>
      </c>
      <c r="B46" s="48" t="s">
        <v>416</v>
      </c>
      <c r="C46" s="93" t="s">
        <v>208</v>
      </c>
      <c r="D46" s="93" t="s">
        <v>210</v>
      </c>
      <c r="E46" s="84" t="s">
        <v>83</v>
      </c>
      <c r="F46" s="93" t="s">
        <v>91</v>
      </c>
      <c r="G46" s="38"/>
      <c r="H46" s="38">
        <v>3</v>
      </c>
      <c r="I46" s="420">
        <f>G46+H46</f>
        <v>3</v>
      </c>
      <c r="J46" s="38">
        <v>5</v>
      </c>
      <c r="K46" s="420">
        <f>I46+J46</f>
        <v>8</v>
      </c>
    </row>
    <row r="47" spans="1:11" s="4" customFormat="1" ht="29.25" customHeight="1">
      <c r="A47" s="97" t="s">
        <v>134</v>
      </c>
      <c r="B47" s="47" t="s">
        <v>416</v>
      </c>
      <c r="C47" s="68" t="s">
        <v>208</v>
      </c>
      <c r="D47" s="68" t="s">
        <v>210</v>
      </c>
      <c r="E47" s="117" t="s">
        <v>45</v>
      </c>
      <c r="F47" s="68"/>
      <c r="G47" s="69">
        <f>G48</f>
        <v>1</v>
      </c>
      <c r="H47" s="69">
        <f aca="true" t="shared" si="3" ref="H47:K50">H48</f>
        <v>0</v>
      </c>
      <c r="I47" s="418">
        <f t="shared" si="3"/>
        <v>1</v>
      </c>
      <c r="J47" s="69">
        <f t="shared" si="3"/>
        <v>2.2</v>
      </c>
      <c r="K47" s="418">
        <f t="shared" si="3"/>
        <v>3.2</v>
      </c>
    </row>
    <row r="48" spans="1:11" s="4" customFormat="1" ht="30.75" customHeight="1">
      <c r="A48" s="98" t="s">
        <v>93</v>
      </c>
      <c r="B48" s="54" t="s">
        <v>416</v>
      </c>
      <c r="C48" s="55" t="s">
        <v>208</v>
      </c>
      <c r="D48" s="55" t="s">
        <v>210</v>
      </c>
      <c r="E48" s="72" t="s">
        <v>44</v>
      </c>
      <c r="F48" s="55"/>
      <c r="G48" s="67">
        <f>G49</f>
        <v>1</v>
      </c>
      <c r="H48" s="67">
        <f t="shared" si="3"/>
        <v>0</v>
      </c>
      <c r="I48" s="419">
        <f t="shared" si="3"/>
        <v>1</v>
      </c>
      <c r="J48" s="67">
        <f t="shared" si="3"/>
        <v>2.2</v>
      </c>
      <c r="K48" s="419">
        <f t="shared" si="3"/>
        <v>3.2</v>
      </c>
    </row>
    <row r="49" spans="1:11" s="4" customFormat="1" ht="30.75" customHeight="1">
      <c r="A49" s="34" t="s">
        <v>114</v>
      </c>
      <c r="B49" s="48" t="s">
        <v>416</v>
      </c>
      <c r="C49" s="55" t="s">
        <v>208</v>
      </c>
      <c r="D49" s="55" t="s">
        <v>210</v>
      </c>
      <c r="E49" s="72" t="s">
        <v>44</v>
      </c>
      <c r="F49" s="35" t="s">
        <v>115</v>
      </c>
      <c r="G49" s="67">
        <f>G50</f>
        <v>1</v>
      </c>
      <c r="H49" s="67">
        <f t="shared" si="3"/>
        <v>0</v>
      </c>
      <c r="I49" s="419">
        <f t="shared" si="3"/>
        <v>1</v>
      </c>
      <c r="J49" s="67">
        <f t="shared" si="3"/>
        <v>2.2</v>
      </c>
      <c r="K49" s="419">
        <f t="shared" si="3"/>
        <v>3.2</v>
      </c>
    </row>
    <row r="50" spans="1:11" s="4" customFormat="1" ht="30.75" customHeight="1">
      <c r="A50" s="152" t="s">
        <v>116</v>
      </c>
      <c r="B50" s="48" t="s">
        <v>416</v>
      </c>
      <c r="C50" s="25" t="s">
        <v>208</v>
      </c>
      <c r="D50" s="25" t="s">
        <v>210</v>
      </c>
      <c r="E50" s="60" t="s">
        <v>44</v>
      </c>
      <c r="F50" s="25" t="s">
        <v>86</v>
      </c>
      <c r="G50" s="38">
        <f>G51</f>
        <v>1</v>
      </c>
      <c r="H50" s="38">
        <f t="shared" si="3"/>
        <v>0</v>
      </c>
      <c r="I50" s="420">
        <f t="shared" si="3"/>
        <v>1</v>
      </c>
      <c r="J50" s="38">
        <f t="shared" si="3"/>
        <v>2.2</v>
      </c>
      <c r="K50" s="420">
        <f t="shared" si="3"/>
        <v>3.2</v>
      </c>
    </row>
    <row r="51" spans="1:11" s="4" customFormat="1" ht="25.5" customHeight="1" hidden="1">
      <c r="A51" s="94" t="s">
        <v>345</v>
      </c>
      <c r="B51" s="48" t="s">
        <v>416</v>
      </c>
      <c r="C51" s="93" t="s">
        <v>208</v>
      </c>
      <c r="D51" s="93" t="s">
        <v>210</v>
      </c>
      <c r="E51" s="84" t="s">
        <v>44</v>
      </c>
      <c r="F51" s="93" t="s">
        <v>226</v>
      </c>
      <c r="G51" s="38">
        <v>1</v>
      </c>
      <c r="H51" s="38"/>
      <c r="I51" s="420">
        <f>G51+H51</f>
        <v>1</v>
      </c>
      <c r="J51" s="38">
        <v>2.2</v>
      </c>
      <c r="K51" s="420">
        <f>I51+J51</f>
        <v>3.2</v>
      </c>
    </row>
    <row r="52" spans="1:11" s="103" customFormat="1" ht="45.75" customHeight="1">
      <c r="A52" s="75" t="s">
        <v>603</v>
      </c>
      <c r="B52" s="47" t="s">
        <v>604</v>
      </c>
      <c r="C52" s="43" t="s">
        <v>208</v>
      </c>
      <c r="D52" s="43" t="s">
        <v>605</v>
      </c>
      <c r="E52" s="131"/>
      <c r="F52" s="109"/>
      <c r="G52" s="153"/>
      <c r="H52" s="153"/>
      <c r="I52" s="396">
        <f>I53</f>
        <v>0</v>
      </c>
      <c r="J52" s="396">
        <f aca="true" t="shared" si="4" ref="J52:K54">J53</f>
        <v>276.99</v>
      </c>
      <c r="K52" s="396">
        <f t="shared" si="4"/>
        <v>276.99</v>
      </c>
    </row>
    <row r="53" spans="1:11" s="18" customFormat="1" ht="24" customHeight="1">
      <c r="A53" s="91" t="s">
        <v>606</v>
      </c>
      <c r="B53" s="47" t="s">
        <v>604</v>
      </c>
      <c r="C53" s="68" t="s">
        <v>607</v>
      </c>
      <c r="D53" s="68" t="s">
        <v>605</v>
      </c>
      <c r="E53" s="117" t="s">
        <v>46</v>
      </c>
      <c r="F53" s="87"/>
      <c r="G53" s="144"/>
      <c r="H53" s="144"/>
      <c r="I53" s="397">
        <f>I54</f>
        <v>0</v>
      </c>
      <c r="J53" s="397">
        <f t="shared" si="4"/>
        <v>276.99</v>
      </c>
      <c r="K53" s="397">
        <f t="shared" si="4"/>
        <v>276.99</v>
      </c>
    </row>
    <row r="54" spans="1:11" s="18" customFormat="1" ht="14.25" customHeight="1">
      <c r="A54" s="27" t="s">
        <v>608</v>
      </c>
      <c r="B54" s="48" t="s">
        <v>604</v>
      </c>
      <c r="C54" s="25" t="s">
        <v>208</v>
      </c>
      <c r="D54" s="25" t="s">
        <v>605</v>
      </c>
      <c r="E54" s="60" t="s">
        <v>609</v>
      </c>
      <c r="F54" s="50"/>
      <c r="G54" s="129"/>
      <c r="H54" s="129"/>
      <c r="I54" s="409">
        <f>I55</f>
        <v>0</v>
      </c>
      <c r="J54" s="409">
        <f t="shared" si="4"/>
        <v>276.99</v>
      </c>
      <c r="K54" s="409">
        <f t="shared" si="4"/>
        <v>276.99</v>
      </c>
    </row>
    <row r="55" spans="1:11" s="18" customFormat="1" ht="27" customHeight="1">
      <c r="A55" s="27" t="s">
        <v>7</v>
      </c>
      <c r="B55" s="48" t="s">
        <v>604</v>
      </c>
      <c r="C55" s="25" t="s">
        <v>208</v>
      </c>
      <c r="D55" s="25" t="s">
        <v>605</v>
      </c>
      <c r="E55" s="60" t="s">
        <v>609</v>
      </c>
      <c r="F55" s="25" t="s">
        <v>117</v>
      </c>
      <c r="G55" s="129"/>
      <c r="H55" s="129"/>
      <c r="I55" s="409">
        <f>I57</f>
        <v>0</v>
      </c>
      <c r="J55" s="409">
        <f>J57</f>
        <v>276.99</v>
      </c>
      <c r="K55" s="409">
        <f>K57</f>
        <v>276.99</v>
      </c>
    </row>
    <row r="56" spans="1:11" s="18" customFormat="1" ht="18.75" customHeight="1" hidden="1">
      <c r="A56" s="152"/>
      <c r="B56" s="48"/>
      <c r="C56" s="50"/>
      <c r="D56" s="50"/>
      <c r="E56" s="127"/>
      <c r="F56" s="50"/>
      <c r="G56" s="129"/>
      <c r="H56" s="129"/>
      <c r="I56" s="409"/>
      <c r="J56" s="129"/>
      <c r="K56" s="409"/>
    </row>
    <row r="57" spans="1:11" s="5" customFormat="1" ht="28.5" customHeight="1" hidden="1">
      <c r="A57" s="94" t="s">
        <v>610</v>
      </c>
      <c r="B57" s="82" t="s">
        <v>604</v>
      </c>
      <c r="C57" s="93" t="s">
        <v>208</v>
      </c>
      <c r="D57" s="93" t="s">
        <v>605</v>
      </c>
      <c r="E57" s="84" t="s">
        <v>609</v>
      </c>
      <c r="F57" s="93" t="s">
        <v>611</v>
      </c>
      <c r="G57" s="146"/>
      <c r="H57" s="146"/>
      <c r="I57" s="421"/>
      <c r="J57" s="146">
        <v>276.99</v>
      </c>
      <c r="K57" s="421">
        <f>I57+J57</f>
        <v>276.99</v>
      </c>
    </row>
    <row r="58" spans="1:11" s="18" customFormat="1" ht="29.25" customHeight="1" hidden="1">
      <c r="A58" s="34"/>
      <c r="B58" s="48"/>
      <c r="C58" s="50"/>
      <c r="D58" s="50"/>
      <c r="E58" s="127"/>
      <c r="F58" s="50"/>
      <c r="G58" s="129"/>
      <c r="H58" s="129"/>
      <c r="I58" s="409"/>
      <c r="J58" s="129"/>
      <c r="K58" s="409"/>
    </row>
    <row r="59" spans="1:11" s="18" customFormat="1" ht="30" customHeight="1" hidden="1">
      <c r="A59" s="34"/>
      <c r="B59" s="48"/>
      <c r="C59" s="50"/>
      <c r="D59" s="50"/>
      <c r="E59" s="127"/>
      <c r="F59" s="50"/>
      <c r="G59" s="129"/>
      <c r="H59" s="129"/>
      <c r="I59" s="409"/>
      <c r="J59" s="129"/>
      <c r="K59" s="409"/>
    </row>
    <row r="60" spans="1:11" s="18" customFormat="1" ht="28.5" customHeight="1" hidden="1">
      <c r="A60" s="152"/>
      <c r="B60" s="48"/>
      <c r="C60" s="50"/>
      <c r="D60" s="50"/>
      <c r="E60" s="127"/>
      <c r="F60" s="50"/>
      <c r="G60" s="129"/>
      <c r="H60" s="129"/>
      <c r="I60" s="409"/>
      <c r="J60" s="129"/>
      <c r="K60" s="409"/>
    </row>
    <row r="61" spans="1:11" s="5" customFormat="1" ht="39.75" customHeight="1" hidden="1">
      <c r="A61" s="94"/>
      <c r="B61" s="145"/>
      <c r="C61" s="142"/>
      <c r="D61" s="142"/>
      <c r="E61" s="143"/>
      <c r="F61" s="142"/>
      <c r="G61" s="146"/>
      <c r="H61" s="146"/>
      <c r="I61" s="421"/>
      <c r="J61" s="146"/>
      <c r="K61" s="421"/>
    </row>
    <row r="62" spans="1:11" s="4" customFormat="1" ht="29.25" customHeight="1">
      <c r="A62" s="97" t="s">
        <v>134</v>
      </c>
      <c r="B62" s="77" t="s">
        <v>416</v>
      </c>
      <c r="C62" s="68" t="s">
        <v>208</v>
      </c>
      <c r="D62" s="68" t="s">
        <v>218</v>
      </c>
      <c r="E62" s="117" t="s">
        <v>45</v>
      </c>
      <c r="F62" s="68"/>
      <c r="G62" s="69">
        <f>G63</f>
        <v>61.8</v>
      </c>
      <c r="H62" s="69">
        <f>H63</f>
        <v>0</v>
      </c>
      <c r="I62" s="418">
        <f>I63</f>
        <v>61.8</v>
      </c>
      <c r="J62" s="69">
        <f>J63</f>
        <v>12.3</v>
      </c>
      <c r="K62" s="418">
        <f>K63</f>
        <v>74.1</v>
      </c>
    </row>
    <row r="63" spans="1:11" s="18" customFormat="1" ht="29.25" customHeight="1">
      <c r="A63" s="165" t="s">
        <v>94</v>
      </c>
      <c r="B63" s="48" t="s">
        <v>416</v>
      </c>
      <c r="C63" s="87" t="s">
        <v>208</v>
      </c>
      <c r="D63" s="87" t="s">
        <v>218</v>
      </c>
      <c r="E63" s="72" t="s">
        <v>274</v>
      </c>
      <c r="F63" s="87"/>
      <c r="G63" s="144">
        <f>G64+G68</f>
        <v>61.8</v>
      </c>
      <c r="H63" s="144">
        <f>H64+H68</f>
        <v>0</v>
      </c>
      <c r="I63" s="397">
        <f>I64+I68</f>
        <v>61.8</v>
      </c>
      <c r="J63" s="144">
        <f>J64+J68</f>
        <v>12.3</v>
      </c>
      <c r="K63" s="397">
        <f>K64+K68</f>
        <v>74.1</v>
      </c>
    </row>
    <row r="64" spans="1:11" s="18" customFormat="1" ht="43.5" customHeight="1">
      <c r="A64" s="80" t="s">
        <v>110</v>
      </c>
      <c r="B64" s="48" t="s">
        <v>416</v>
      </c>
      <c r="C64" s="50" t="s">
        <v>208</v>
      </c>
      <c r="D64" s="50" t="s">
        <v>218</v>
      </c>
      <c r="E64" s="127" t="s">
        <v>274</v>
      </c>
      <c r="F64" s="50" t="s">
        <v>417</v>
      </c>
      <c r="G64" s="144">
        <f>G65</f>
        <v>61.8</v>
      </c>
      <c r="H64" s="144">
        <f>H65</f>
        <v>0</v>
      </c>
      <c r="I64" s="397">
        <f>I65</f>
        <v>61.8</v>
      </c>
      <c r="J64" s="144">
        <f>J65</f>
        <v>12.3</v>
      </c>
      <c r="K64" s="397">
        <f>K65</f>
        <v>74.1</v>
      </c>
    </row>
    <row r="65" spans="1:11" s="4" customFormat="1" ht="17.25" customHeight="1">
      <c r="A65" s="152" t="s">
        <v>85</v>
      </c>
      <c r="B65" s="48" t="s">
        <v>416</v>
      </c>
      <c r="C65" s="26" t="s">
        <v>208</v>
      </c>
      <c r="D65" s="26" t="s">
        <v>218</v>
      </c>
      <c r="E65" s="127" t="s">
        <v>274</v>
      </c>
      <c r="F65" s="26" t="s">
        <v>352</v>
      </c>
      <c r="G65" s="39">
        <f>G66+G67</f>
        <v>61.8</v>
      </c>
      <c r="H65" s="39">
        <f>H66+H67</f>
        <v>0</v>
      </c>
      <c r="I65" s="394">
        <f>I66+I67</f>
        <v>61.8</v>
      </c>
      <c r="J65" s="39">
        <f>J66+J67</f>
        <v>12.3</v>
      </c>
      <c r="K65" s="394">
        <f>K66+K67</f>
        <v>74.1</v>
      </c>
    </row>
    <row r="66" spans="1:11" s="4" customFormat="1" ht="15.75" hidden="1">
      <c r="A66" s="81" t="s">
        <v>77</v>
      </c>
      <c r="B66" s="145" t="s">
        <v>416</v>
      </c>
      <c r="C66" s="101" t="s">
        <v>208</v>
      </c>
      <c r="D66" s="101" t="s">
        <v>218</v>
      </c>
      <c r="E66" s="143" t="s">
        <v>274</v>
      </c>
      <c r="F66" s="93" t="s">
        <v>222</v>
      </c>
      <c r="G66" s="38">
        <v>47.5</v>
      </c>
      <c r="H66" s="38"/>
      <c r="I66" s="420">
        <f>G66+H66</f>
        <v>47.5</v>
      </c>
      <c r="J66" s="38">
        <v>9.3</v>
      </c>
      <c r="K66" s="420">
        <f>I66+J66</f>
        <v>56.8</v>
      </c>
    </row>
    <row r="67" spans="1:11" s="4" customFormat="1" ht="38.25" hidden="1">
      <c r="A67" s="81" t="s">
        <v>79</v>
      </c>
      <c r="B67" s="145" t="s">
        <v>416</v>
      </c>
      <c r="C67" s="101" t="s">
        <v>208</v>
      </c>
      <c r="D67" s="101" t="s">
        <v>218</v>
      </c>
      <c r="E67" s="143" t="s">
        <v>274</v>
      </c>
      <c r="F67" s="93" t="s">
        <v>80</v>
      </c>
      <c r="G67" s="38">
        <v>14.3</v>
      </c>
      <c r="H67" s="38"/>
      <c r="I67" s="420">
        <f>G67+H67</f>
        <v>14.3</v>
      </c>
      <c r="J67" s="38">
        <v>3</v>
      </c>
      <c r="K67" s="420">
        <f>I67+J67</f>
        <v>17.3</v>
      </c>
    </row>
    <row r="68" spans="1:11" s="4" customFormat="1" ht="25.5" hidden="1">
      <c r="A68" s="34" t="s">
        <v>114</v>
      </c>
      <c r="B68" s="48" t="s">
        <v>416</v>
      </c>
      <c r="C68" s="28" t="s">
        <v>208</v>
      </c>
      <c r="D68" s="28" t="s">
        <v>218</v>
      </c>
      <c r="E68" s="127" t="s">
        <v>274</v>
      </c>
      <c r="F68" s="25" t="s">
        <v>115</v>
      </c>
      <c r="G68" s="38">
        <f>G69</f>
        <v>0</v>
      </c>
      <c r="H68" s="38">
        <f>H69</f>
        <v>0</v>
      </c>
      <c r="I68" s="420">
        <f>I69</f>
        <v>0</v>
      </c>
      <c r="J68" s="38">
        <f>J69</f>
        <v>0</v>
      </c>
      <c r="K68" s="420">
        <f>K69</f>
        <v>0</v>
      </c>
    </row>
    <row r="69" spans="1:11" s="4" customFormat="1" ht="25.5" hidden="1">
      <c r="A69" s="24" t="s">
        <v>87</v>
      </c>
      <c r="B69" s="48" t="s">
        <v>416</v>
      </c>
      <c r="C69" s="28" t="s">
        <v>208</v>
      </c>
      <c r="D69" s="28" t="s">
        <v>218</v>
      </c>
      <c r="E69" s="127" t="s">
        <v>274</v>
      </c>
      <c r="F69" s="25" t="s">
        <v>86</v>
      </c>
      <c r="G69" s="38">
        <f>G70+G71</f>
        <v>0</v>
      </c>
      <c r="H69" s="38">
        <f>H70+H71</f>
        <v>0</v>
      </c>
      <c r="I69" s="420">
        <f>I70+I71</f>
        <v>0</v>
      </c>
      <c r="J69" s="38">
        <f>J70+J71</f>
        <v>0</v>
      </c>
      <c r="K69" s="420">
        <f>K70+K71</f>
        <v>0</v>
      </c>
    </row>
    <row r="70" spans="1:11" s="4" customFormat="1" ht="25.5" hidden="1">
      <c r="A70" s="94" t="s">
        <v>224</v>
      </c>
      <c r="B70" s="145" t="s">
        <v>416</v>
      </c>
      <c r="C70" s="101" t="s">
        <v>208</v>
      </c>
      <c r="D70" s="101" t="s">
        <v>218</v>
      </c>
      <c r="E70" s="143" t="s">
        <v>274</v>
      </c>
      <c r="F70" s="93" t="s">
        <v>225</v>
      </c>
      <c r="G70" s="39"/>
      <c r="H70" s="39"/>
      <c r="I70" s="394">
        <f>G70+H70</f>
        <v>0</v>
      </c>
      <c r="J70" s="39"/>
      <c r="K70" s="394">
        <f>I70+J70</f>
        <v>0</v>
      </c>
    </row>
    <row r="71" spans="1:11" s="4" customFormat="1" ht="28.5" customHeight="1" hidden="1">
      <c r="A71" s="94" t="s">
        <v>345</v>
      </c>
      <c r="B71" s="145" t="s">
        <v>416</v>
      </c>
      <c r="C71" s="101" t="s">
        <v>208</v>
      </c>
      <c r="D71" s="101" t="s">
        <v>218</v>
      </c>
      <c r="E71" s="143" t="s">
        <v>274</v>
      </c>
      <c r="F71" s="93" t="s">
        <v>226</v>
      </c>
      <c r="G71" s="38"/>
      <c r="H71" s="38"/>
      <c r="I71" s="394">
        <f>G71+H71</f>
        <v>0</v>
      </c>
      <c r="J71" s="38"/>
      <c r="K71" s="394">
        <f>I71+J71</f>
        <v>0</v>
      </c>
    </row>
    <row r="72" spans="1:11" s="103" customFormat="1" ht="28.5" customHeight="1" hidden="1">
      <c r="A72" s="91" t="s">
        <v>95</v>
      </c>
      <c r="B72" s="77" t="s">
        <v>416</v>
      </c>
      <c r="C72" s="109" t="s">
        <v>208</v>
      </c>
      <c r="D72" s="109" t="s">
        <v>218</v>
      </c>
      <c r="E72" s="117" t="s">
        <v>46</v>
      </c>
      <c r="F72" s="68"/>
      <c r="G72" s="69">
        <f>G73+G77</f>
        <v>0</v>
      </c>
      <c r="H72" s="69">
        <f>H73+H77</f>
        <v>0</v>
      </c>
      <c r="I72" s="418">
        <f>I73+I77</f>
        <v>0</v>
      </c>
      <c r="J72" s="69">
        <f>J73+J77</f>
        <v>0</v>
      </c>
      <c r="K72" s="418">
        <f>K73+K77</f>
        <v>0</v>
      </c>
    </row>
    <row r="73" spans="1:11" s="18" customFormat="1" ht="28.5" customHeight="1" hidden="1">
      <c r="A73" s="56"/>
      <c r="B73" s="54"/>
      <c r="C73" s="87"/>
      <c r="D73" s="87"/>
      <c r="E73" s="72"/>
      <c r="F73" s="55"/>
      <c r="G73" s="67"/>
      <c r="H73" s="67"/>
      <c r="I73" s="419"/>
      <c r="J73" s="67"/>
      <c r="K73" s="419"/>
    </row>
    <row r="74" spans="1:11" s="18" customFormat="1" ht="28.5" customHeight="1" hidden="1">
      <c r="A74" s="34"/>
      <c r="B74" s="48"/>
      <c r="C74" s="50"/>
      <c r="D74" s="50"/>
      <c r="E74" s="127"/>
      <c r="F74" s="35"/>
      <c r="G74" s="67"/>
      <c r="H74" s="67"/>
      <c r="I74" s="419"/>
      <c r="J74" s="67"/>
      <c r="K74" s="419"/>
    </row>
    <row r="75" spans="1:11" s="18" customFormat="1" ht="28.5" customHeight="1" hidden="1">
      <c r="A75" s="152"/>
      <c r="B75" s="48"/>
      <c r="C75" s="50"/>
      <c r="D75" s="50"/>
      <c r="E75" s="127"/>
      <c r="F75" s="35"/>
      <c r="G75" s="67"/>
      <c r="H75" s="67"/>
      <c r="I75" s="419"/>
      <c r="J75" s="67"/>
      <c r="K75" s="419"/>
    </row>
    <row r="76" spans="1:11" s="4" customFormat="1" ht="27" customHeight="1" hidden="1">
      <c r="A76" s="27"/>
      <c r="B76" s="48"/>
      <c r="C76" s="50"/>
      <c r="D76" s="26"/>
      <c r="E76" s="60"/>
      <c r="F76" s="25"/>
      <c r="G76" s="38"/>
      <c r="H76" s="38"/>
      <c r="I76" s="420"/>
      <c r="J76" s="38"/>
      <c r="K76" s="420"/>
    </row>
    <row r="77" spans="1:11" s="4" customFormat="1" ht="16.5" customHeight="1" hidden="1">
      <c r="A77" s="27" t="s">
        <v>135</v>
      </c>
      <c r="B77" s="48" t="s">
        <v>416</v>
      </c>
      <c r="C77" s="50" t="s">
        <v>208</v>
      </c>
      <c r="D77" s="26" t="s">
        <v>218</v>
      </c>
      <c r="E77" s="60" t="s">
        <v>136</v>
      </c>
      <c r="F77" s="25"/>
      <c r="G77" s="38">
        <f>G78</f>
        <v>0</v>
      </c>
      <c r="H77" s="38">
        <f aca="true" t="shared" si="5" ref="H77:K79">H78</f>
        <v>0</v>
      </c>
      <c r="I77" s="420">
        <f t="shared" si="5"/>
        <v>0</v>
      </c>
      <c r="J77" s="38">
        <f t="shared" si="5"/>
        <v>0</v>
      </c>
      <c r="K77" s="420">
        <f t="shared" si="5"/>
        <v>0</v>
      </c>
    </row>
    <row r="78" spans="1:11" s="4" customFormat="1" ht="17.25" customHeight="1" hidden="1">
      <c r="A78" s="27" t="s">
        <v>7</v>
      </c>
      <c r="B78" s="48" t="s">
        <v>416</v>
      </c>
      <c r="C78" s="50" t="s">
        <v>208</v>
      </c>
      <c r="D78" s="26" t="s">
        <v>218</v>
      </c>
      <c r="E78" s="60" t="s">
        <v>136</v>
      </c>
      <c r="F78" s="25" t="s">
        <v>117</v>
      </c>
      <c r="G78" s="38">
        <f>G79</f>
        <v>0</v>
      </c>
      <c r="H78" s="38">
        <f t="shared" si="5"/>
        <v>0</v>
      </c>
      <c r="I78" s="420">
        <f t="shared" si="5"/>
        <v>0</v>
      </c>
      <c r="J78" s="38">
        <f t="shared" si="5"/>
        <v>0</v>
      </c>
      <c r="K78" s="420">
        <f t="shared" si="5"/>
        <v>0</v>
      </c>
    </row>
    <row r="79" spans="1:11" s="4" customFormat="1" ht="18" customHeight="1" hidden="1">
      <c r="A79" s="34" t="s">
        <v>132</v>
      </c>
      <c r="B79" s="48" t="s">
        <v>416</v>
      </c>
      <c r="C79" s="50" t="s">
        <v>208</v>
      </c>
      <c r="D79" s="26" t="s">
        <v>218</v>
      </c>
      <c r="E79" s="60" t="s">
        <v>136</v>
      </c>
      <c r="F79" s="25" t="s">
        <v>89</v>
      </c>
      <c r="G79" s="38">
        <f>G80</f>
        <v>0</v>
      </c>
      <c r="H79" s="38">
        <f t="shared" si="5"/>
        <v>0</v>
      </c>
      <c r="I79" s="420">
        <f t="shared" si="5"/>
        <v>0</v>
      </c>
      <c r="J79" s="38">
        <f t="shared" si="5"/>
        <v>0</v>
      </c>
      <c r="K79" s="420">
        <f t="shared" si="5"/>
        <v>0</v>
      </c>
    </row>
    <row r="80" spans="1:11" s="4" customFormat="1" ht="15.75" customHeight="1" hidden="1">
      <c r="A80" s="94" t="s">
        <v>92</v>
      </c>
      <c r="B80" s="48" t="s">
        <v>416</v>
      </c>
      <c r="C80" s="104" t="s">
        <v>208</v>
      </c>
      <c r="D80" s="101" t="s">
        <v>218</v>
      </c>
      <c r="E80" s="84" t="s">
        <v>136</v>
      </c>
      <c r="F80" s="93" t="s">
        <v>91</v>
      </c>
      <c r="G80" s="38"/>
      <c r="H80" s="38"/>
      <c r="I80" s="420">
        <f>G80+H80</f>
        <v>0</v>
      </c>
      <c r="J80" s="38"/>
      <c r="K80" s="420">
        <f>I80+J80</f>
        <v>0</v>
      </c>
    </row>
    <row r="81" spans="1:11" s="169" customFormat="1" ht="15" customHeight="1">
      <c r="A81" s="166" t="s">
        <v>230</v>
      </c>
      <c r="B81" s="47" t="s">
        <v>416</v>
      </c>
      <c r="C81" s="167" t="s">
        <v>209</v>
      </c>
      <c r="D81" s="167"/>
      <c r="E81" s="60"/>
      <c r="F81" s="167"/>
      <c r="G81" s="168">
        <f>G82</f>
        <v>354.90000000000003</v>
      </c>
      <c r="H81" s="168">
        <f aca="true" t="shared" si="6" ref="H81:K83">H82</f>
        <v>0</v>
      </c>
      <c r="I81" s="422">
        <f t="shared" si="6"/>
        <v>354.90000000000003</v>
      </c>
      <c r="J81" s="168">
        <f t="shared" si="6"/>
        <v>0</v>
      </c>
      <c r="K81" s="422">
        <f t="shared" si="6"/>
        <v>354.90000000000003</v>
      </c>
    </row>
    <row r="82" spans="1:11" s="107" customFormat="1" ht="15" customHeight="1">
      <c r="A82" s="170" t="s">
        <v>231</v>
      </c>
      <c r="B82" s="47" t="s">
        <v>416</v>
      </c>
      <c r="C82" s="130" t="s">
        <v>209</v>
      </c>
      <c r="D82" s="130" t="s">
        <v>211</v>
      </c>
      <c r="E82" s="131"/>
      <c r="F82" s="130"/>
      <c r="G82" s="106">
        <f>G83</f>
        <v>354.90000000000003</v>
      </c>
      <c r="H82" s="106">
        <f t="shared" si="6"/>
        <v>0</v>
      </c>
      <c r="I82" s="408">
        <f t="shared" si="6"/>
        <v>354.90000000000003</v>
      </c>
      <c r="J82" s="106">
        <f t="shared" si="6"/>
        <v>0</v>
      </c>
      <c r="K82" s="408">
        <f t="shared" si="6"/>
        <v>354.90000000000003</v>
      </c>
    </row>
    <row r="83" spans="1:11" s="4" customFormat="1" ht="30" customHeight="1">
      <c r="A83" s="97" t="s">
        <v>134</v>
      </c>
      <c r="B83" s="77" t="s">
        <v>416</v>
      </c>
      <c r="C83" s="109" t="s">
        <v>209</v>
      </c>
      <c r="D83" s="109" t="s">
        <v>211</v>
      </c>
      <c r="E83" s="117" t="s">
        <v>45</v>
      </c>
      <c r="F83" s="109"/>
      <c r="G83" s="153">
        <f>G84</f>
        <v>354.90000000000003</v>
      </c>
      <c r="H83" s="153">
        <f t="shared" si="6"/>
        <v>0</v>
      </c>
      <c r="I83" s="396">
        <f t="shared" si="6"/>
        <v>354.90000000000003</v>
      </c>
      <c r="J83" s="153">
        <f t="shared" si="6"/>
        <v>0</v>
      </c>
      <c r="K83" s="396">
        <f t="shared" si="6"/>
        <v>354.90000000000003</v>
      </c>
    </row>
    <row r="84" spans="1:11" s="18" customFormat="1" ht="27.75" customHeight="1">
      <c r="A84" s="165" t="s">
        <v>232</v>
      </c>
      <c r="B84" s="48" t="s">
        <v>416</v>
      </c>
      <c r="C84" s="87" t="s">
        <v>209</v>
      </c>
      <c r="D84" s="87" t="s">
        <v>211</v>
      </c>
      <c r="E84" s="72" t="s">
        <v>47</v>
      </c>
      <c r="F84" s="87"/>
      <c r="G84" s="144">
        <f>G85+G90</f>
        <v>354.90000000000003</v>
      </c>
      <c r="H84" s="144">
        <f>H85+H90</f>
        <v>0</v>
      </c>
      <c r="I84" s="397">
        <f>I85+I90</f>
        <v>354.90000000000003</v>
      </c>
      <c r="J84" s="144">
        <f>J85+J90</f>
        <v>0</v>
      </c>
      <c r="K84" s="397">
        <f>K85+K90</f>
        <v>354.90000000000003</v>
      </c>
    </row>
    <row r="85" spans="1:11" s="18" customFormat="1" ht="42" customHeight="1">
      <c r="A85" s="80" t="s">
        <v>110</v>
      </c>
      <c r="B85" s="48" t="s">
        <v>416</v>
      </c>
      <c r="C85" s="26" t="s">
        <v>209</v>
      </c>
      <c r="D85" s="26" t="s">
        <v>211</v>
      </c>
      <c r="E85" s="60" t="s">
        <v>47</v>
      </c>
      <c r="F85" s="50" t="s">
        <v>417</v>
      </c>
      <c r="G85" s="144">
        <f>G86</f>
        <v>354.90000000000003</v>
      </c>
      <c r="H85" s="144">
        <f>H86</f>
        <v>0</v>
      </c>
      <c r="I85" s="397">
        <f>I86</f>
        <v>354.90000000000003</v>
      </c>
      <c r="J85" s="144">
        <f>J86</f>
        <v>0</v>
      </c>
      <c r="K85" s="397">
        <f>K86</f>
        <v>354.90000000000003</v>
      </c>
    </row>
    <row r="86" spans="1:11" s="4" customFormat="1" ht="20.25" customHeight="1">
      <c r="A86" s="152" t="s">
        <v>85</v>
      </c>
      <c r="B86" s="48" t="s">
        <v>416</v>
      </c>
      <c r="C86" s="26" t="s">
        <v>209</v>
      </c>
      <c r="D86" s="26" t="s">
        <v>211</v>
      </c>
      <c r="E86" s="60" t="s">
        <v>47</v>
      </c>
      <c r="F86" s="26" t="s">
        <v>352</v>
      </c>
      <c r="G86" s="39">
        <f>G87+G88+G89</f>
        <v>354.90000000000003</v>
      </c>
      <c r="H86" s="39">
        <f>H87+H88+H89</f>
        <v>0</v>
      </c>
      <c r="I86" s="394">
        <f>I87+I88+I89</f>
        <v>354.90000000000003</v>
      </c>
      <c r="J86" s="39">
        <f>J87+J88+J89</f>
        <v>0</v>
      </c>
      <c r="K86" s="394">
        <f>K87+K88+K89</f>
        <v>354.90000000000003</v>
      </c>
    </row>
    <row r="87" spans="1:11" ht="25.5" hidden="1">
      <c r="A87" s="81" t="s">
        <v>344</v>
      </c>
      <c r="B87" s="82" t="s">
        <v>416</v>
      </c>
      <c r="C87" s="101" t="s">
        <v>209</v>
      </c>
      <c r="D87" s="101" t="s">
        <v>211</v>
      </c>
      <c r="E87" s="84" t="s">
        <v>47</v>
      </c>
      <c r="F87" s="93" t="s">
        <v>222</v>
      </c>
      <c r="G87" s="38">
        <v>272.6</v>
      </c>
      <c r="H87" s="38"/>
      <c r="I87" s="420">
        <f>G87+H87</f>
        <v>272.6</v>
      </c>
      <c r="J87" s="38"/>
      <c r="K87" s="420">
        <f>I87+J87</f>
        <v>272.6</v>
      </c>
    </row>
    <row r="88" spans="1:11" ht="25.5" hidden="1">
      <c r="A88" s="81" t="s">
        <v>88</v>
      </c>
      <c r="B88" s="82" t="s">
        <v>416</v>
      </c>
      <c r="C88" s="101" t="s">
        <v>209</v>
      </c>
      <c r="D88" s="101" t="s">
        <v>211</v>
      </c>
      <c r="E88" s="84" t="s">
        <v>47</v>
      </c>
      <c r="F88" s="93" t="s">
        <v>223</v>
      </c>
      <c r="G88" s="38"/>
      <c r="H88" s="38"/>
      <c r="I88" s="420">
        <f>G88+H88</f>
        <v>0</v>
      </c>
      <c r="J88" s="38"/>
      <c r="K88" s="420">
        <f>I88+J88</f>
        <v>0</v>
      </c>
    </row>
    <row r="89" spans="1:11" ht="38.25" hidden="1">
      <c r="A89" s="81" t="s">
        <v>79</v>
      </c>
      <c r="B89" s="82" t="s">
        <v>416</v>
      </c>
      <c r="C89" s="101" t="s">
        <v>209</v>
      </c>
      <c r="D89" s="101" t="s">
        <v>211</v>
      </c>
      <c r="E89" s="84" t="s">
        <v>47</v>
      </c>
      <c r="F89" s="93" t="s">
        <v>80</v>
      </c>
      <c r="G89" s="38">
        <v>82.3</v>
      </c>
      <c r="H89" s="38"/>
      <c r="I89" s="420">
        <f>G89+H89</f>
        <v>82.3</v>
      </c>
      <c r="J89" s="38"/>
      <c r="K89" s="420">
        <f>I89+J89</f>
        <v>82.3</v>
      </c>
    </row>
    <row r="90" spans="1:11" ht="28.5" customHeight="1" hidden="1">
      <c r="A90" s="34" t="s">
        <v>114</v>
      </c>
      <c r="B90" s="48" t="s">
        <v>416</v>
      </c>
      <c r="C90" s="28" t="s">
        <v>209</v>
      </c>
      <c r="D90" s="28" t="s">
        <v>211</v>
      </c>
      <c r="E90" s="31" t="s">
        <v>47</v>
      </c>
      <c r="F90" s="25" t="s">
        <v>115</v>
      </c>
      <c r="G90" s="38">
        <f>G91</f>
        <v>0</v>
      </c>
      <c r="H90" s="38">
        <f>H91</f>
        <v>0</v>
      </c>
      <c r="I90" s="420">
        <f>I91</f>
        <v>0</v>
      </c>
      <c r="J90" s="38">
        <f>J91</f>
        <v>0</v>
      </c>
      <c r="K90" s="420">
        <f>K91</f>
        <v>0</v>
      </c>
    </row>
    <row r="91" spans="1:11" ht="25.5" hidden="1">
      <c r="A91" s="24" t="s">
        <v>116</v>
      </c>
      <c r="B91" s="48" t="s">
        <v>416</v>
      </c>
      <c r="C91" s="28" t="s">
        <v>209</v>
      </c>
      <c r="D91" s="28" t="s">
        <v>211</v>
      </c>
      <c r="E91" s="31" t="s">
        <v>47</v>
      </c>
      <c r="F91" s="25" t="s">
        <v>86</v>
      </c>
      <c r="G91" s="38">
        <f>G92+G93</f>
        <v>0</v>
      </c>
      <c r="H91" s="38">
        <f>H92+H93</f>
        <v>0</v>
      </c>
      <c r="I91" s="420">
        <f>I92+I93</f>
        <v>0</v>
      </c>
      <c r="J91" s="38">
        <f>J92+J93</f>
        <v>0</v>
      </c>
      <c r="K91" s="420">
        <f>K92+K93</f>
        <v>0</v>
      </c>
    </row>
    <row r="92" spans="1:11" s="5" customFormat="1" ht="25.5" hidden="1">
      <c r="A92" s="94" t="s">
        <v>224</v>
      </c>
      <c r="B92" s="82" t="s">
        <v>416</v>
      </c>
      <c r="C92" s="101" t="s">
        <v>209</v>
      </c>
      <c r="D92" s="101" t="s">
        <v>211</v>
      </c>
      <c r="E92" s="84" t="s">
        <v>47</v>
      </c>
      <c r="F92" s="93" t="s">
        <v>225</v>
      </c>
      <c r="G92" s="39"/>
      <c r="H92" s="39"/>
      <c r="I92" s="394">
        <f>G92+H92</f>
        <v>0</v>
      </c>
      <c r="J92" s="39"/>
      <c r="K92" s="394">
        <f>I92+J92</f>
        <v>0</v>
      </c>
    </row>
    <row r="93" spans="1:11" ht="29.25" customHeight="1" hidden="1">
      <c r="A93" s="94" t="s">
        <v>345</v>
      </c>
      <c r="B93" s="82" t="s">
        <v>416</v>
      </c>
      <c r="C93" s="101" t="s">
        <v>209</v>
      </c>
      <c r="D93" s="101" t="s">
        <v>211</v>
      </c>
      <c r="E93" s="84" t="s">
        <v>47</v>
      </c>
      <c r="F93" s="93" t="s">
        <v>226</v>
      </c>
      <c r="G93" s="38"/>
      <c r="H93" s="38"/>
      <c r="I93" s="394">
        <f>G93+H93</f>
        <v>0</v>
      </c>
      <c r="J93" s="38"/>
      <c r="K93" s="394">
        <f>I93+J93</f>
        <v>0</v>
      </c>
    </row>
    <row r="94" spans="1:11" s="151" customFormat="1" ht="27.75" customHeight="1" hidden="1">
      <c r="A94" s="30" t="s">
        <v>233</v>
      </c>
      <c r="B94" s="47" t="s">
        <v>416</v>
      </c>
      <c r="C94" s="171" t="s">
        <v>211</v>
      </c>
      <c r="D94" s="171"/>
      <c r="E94" s="60"/>
      <c r="F94" s="171"/>
      <c r="G94" s="172">
        <f>G95</f>
        <v>0</v>
      </c>
      <c r="H94" s="172">
        <f>H95</f>
        <v>0</v>
      </c>
      <c r="I94" s="423">
        <f>I95</f>
        <v>0</v>
      </c>
      <c r="J94" s="172">
        <f>J95</f>
        <v>0</v>
      </c>
      <c r="K94" s="423">
        <f>K95</f>
        <v>0</v>
      </c>
    </row>
    <row r="95" spans="1:11" s="107" customFormat="1" ht="27.75" customHeight="1" hidden="1">
      <c r="A95" s="75" t="s">
        <v>234</v>
      </c>
      <c r="B95" s="47" t="s">
        <v>416</v>
      </c>
      <c r="C95" s="43" t="s">
        <v>211</v>
      </c>
      <c r="D95" s="43" t="s">
        <v>212</v>
      </c>
      <c r="E95" s="131"/>
      <c r="F95" s="43"/>
      <c r="G95" s="106">
        <f>G96+G100+G103</f>
        <v>0</v>
      </c>
      <c r="H95" s="106">
        <f>H96+H100+H103</f>
        <v>0</v>
      </c>
      <c r="I95" s="408">
        <f>I96+I100+I103</f>
        <v>0</v>
      </c>
      <c r="J95" s="106">
        <f>J96+J100+J103</f>
        <v>0</v>
      </c>
      <c r="K95" s="408">
        <f>K96+K100+K103</f>
        <v>0</v>
      </c>
    </row>
    <row r="96" spans="1:11" s="103" customFormat="1" ht="30.75" customHeight="1" hidden="1">
      <c r="A96" s="91" t="s">
        <v>533</v>
      </c>
      <c r="B96" s="77" t="s">
        <v>416</v>
      </c>
      <c r="C96" s="68" t="s">
        <v>211</v>
      </c>
      <c r="D96" s="68" t="s">
        <v>212</v>
      </c>
      <c r="E96" s="117" t="s">
        <v>534</v>
      </c>
      <c r="F96" s="68"/>
      <c r="G96" s="69">
        <f>G97</f>
        <v>0</v>
      </c>
      <c r="H96" s="69">
        <f aca="true" t="shared" si="7" ref="H96:K98">H97</f>
        <v>0</v>
      </c>
      <c r="I96" s="418">
        <f t="shared" si="7"/>
        <v>0</v>
      </c>
      <c r="J96" s="69">
        <f t="shared" si="7"/>
        <v>0</v>
      </c>
      <c r="K96" s="418">
        <f t="shared" si="7"/>
        <v>0</v>
      </c>
    </row>
    <row r="97" spans="1:11" s="18" customFormat="1" ht="30" customHeight="1" hidden="1">
      <c r="A97" s="34" t="s">
        <v>535</v>
      </c>
      <c r="B97" s="48" t="s">
        <v>416</v>
      </c>
      <c r="C97" s="25" t="s">
        <v>211</v>
      </c>
      <c r="D97" s="25" t="s">
        <v>212</v>
      </c>
      <c r="E97" s="60" t="s">
        <v>536</v>
      </c>
      <c r="F97" s="35" t="s">
        <v>115</v>
      </c>
      <c r="G97" s="129">
        <f>G98</f>
        <v>0</v>
      </c>
      <c r="H97" s="129">
        <f t="shared" si="7"/>
        <v>0</v>
      </c>
      <c r="I97" s="409">
        <f t="shared" si="7"/>
        <v>0</v>
      </c>
      <c r="J97" s="129">
        <f t="shared" si="7"/>
        <v>0</v>
      </c>
      <c r="K97" s="409">
        <f t="shared" si="7"/>
        <v>0</v>
      </c>
    </row>
    <row r="98" spans="1:11" s="18" customFormat="1" ht="28.5" customHeight="1" hidden="1">
      <c r="A98" s="152" t="s">
        <v>116</v>
      </c>
      <c r="B98" s="48" t="s">
        <v>416</v>
      </c>
      <c r="C98" s="25" t="s">
        <v>211</v>
      </c>
      <c r="D98" s="25" t="s">
        <v>212</v>
      </c>
      <c r="E98" s="60" t="s">
        <v>536</v>
      </c>
      <c r="F98" s="35" t="s">
        <v>86</v>
      </c>
      <c r="G98" s="129">
        <f>G99</f>
        <v>0</v>
      </c>
      <c r="H98" s="129">
        <f t="shared" si="7"/>
        <v>0</v>
      </c>
      <c r="I98" s="409">
        <f t="shared" si="7"/>
        <v>0</v>
      </c>
      <c r="J98" s="129">
        <f t="shared" si="7"/>
        <v>0</v>
      </c>
      <c r="K98" s="409">
        <f t="shared" si="7"/>
        <v>0</v>
      </c>
    </row>
    <row r="99" spans="1:11" ht="27" customHeight="1" hidden="1">
      <c r="A99" s="94" t="s">
        <v>345</v>
      </c>
      <c r="B99" s="48" t="s">
        <v>416</v>
      </c>
      <c r="C99" s="93" t="s">
        <v>211</v>
      </c>
      <c r="D99" s="93" t="s">
        <v>212</v>
      </c>
      <c r="E99" s="147" t="s">
        <v>536</v>
      </c>
      <c r="F99" s="93" t="s">
        <v>226</v>
      </c>
      <c r="G99" s="40"/>
      <c r="H99" s="40"/>
      <c r="I99" s="424">
        <f>G99+H99</f>
        <v>0</v>
      </c>
      <c r="J99" s="40"/>
      <c r="K99" s="424">
        <f>I99+J99</f>
        <v>0</v>
      </c>
    </row>
    <row r="100" spans="1:11" s="5" customFormat="1" ht="27" customHeight="1" hidden="1">
      <c r="A100" s="27" t="s">
        <v>456</v>
      </c>
      <c r="B100" s="48" t="s">
        <v>416</v>
      </c>
      <c r="C100" s="25" t="s">
        <v>211</v>
      </c>
      <c r="D100" s="25" t="s">
        <v>212</v>
      </c>
      <c r="E100" s="31" t="s">
        <v>457</v>
      </c>
      <c r="F100" s="25"/>
      <c r="G100" s="40">
        <f>G101</f>
        <v>0</v>
      </c>
      <c r="H100" s="40">
        <f>H101</f>
        <v>0</v>
      </c>
      <c r="I100" s="424">
        <f>I101</f>
        <v>0</v>
      </c>
      <c r="J100" s="40">
        <f>J101</f>
        <v>0</v>
      </c>
      <c r="K100" s="424">
        <f>K101</f>
        <v>0</v>
      </c>
    </row>
    <row r="101" spans="1:11" ht="27" customHeight="1" hidden="1">
      <c r="A101" s="27" t="s">
        <v>140</v>
      </c>
      <c r="B101" s="48" t="s">
        <v>416</v>
      </c>
      <c r="C101" s="25" t="s">
        <v>211</v>
      </c>
      <c r="D101" s="25" t="s">
        <v>212</v>
      </c>
      <c r="E101" s="31" t="s">
        <v>457</v>
      </c>
      <c r="F101" s="25" t="s">
        <v>141</v>
      </c>
      <c r="G101" s="40">
        <v>0</v>
      </c>
      <c r="H101" s="40">
        <v>0</v>
      </c>
      <c r="I101" s="424">
        <v>0</v>
      </c>
      <c r="J101" s="40">
        <v>0</v>
      </c>
      <c r="K101" s="424">
        <v>0</v>
      </c>
    </row>
    <row r="102" spans="1:11" ht="27" customHeight="1" hidden="1">
      <c r="A102" s="195" t="s">
        <v>458</v>
      </c>
      <c r="B102" s="145" t="s">
        <v>416</v>
      </c>
      <c r="C102" s="154" t="s">
        <v>211</v>
      </c>
      <c r="D102" s="154" t="s">
        <v>212</v>
      </c>
      <c r="E102" s="147" t="s">
        <v>457</v>
      </c>
      <c r="F102" s="154" t="s">
        <v>459</v>
      </c>
      <c r="G102" s="148"/>
      <c r="H102" s="148"/>
      <c r="I102" s="425">
        <f>G102+H102</f>
        <v>0</v>
      </c>
      <c r="J102" s="148"/>
      <c r="K102" s="425">
        <f>I102+J102</f>
        <v>0</v>
      </c>
    </row>
    <row r="103" spans="1:11" s="4" customFormat="1" ht="27" customHeight="1" hidden="1">
      <c r="A103" s="27" t="s">
        <v>537</v>
      </c>
      <c r="B103" s="48" t="s">
        <v>416</v>
      </c>
      <c r="C103" s="25" t="s">
        <v>211</v>
      </c>
      <c r="D103" s="25" t="s">
        <v>212</v>
      </c>
      <c r="E103" s="31" t="s">
        <v>538</v>
      </c>
      <c r="F103" s="25"/>
      <c r="G103" s="39">
        <f>G104</f>
        <v>0</v>
      </c>
      <c r="H103" s="39">
        <f aca="true" t="shared" si="8" ref="H103:K105">H104</f>
        <v>0</v>
      </c>
      <c r="I103" s="394">
        <f t="shared" si="8"/>
        <v>0</v>
      </c>
      <c r="J103" s="39">
        <f t="shared" si="8"/>
        <v>0</v>
      </c>
      <c r="K103" s="394">
        <f t="shared" si="8"/>
        <v>0</v>
      </c>
    </row>
    <row r="104" spans="1:11" s="4" customFormat="1" ht="27" customHeight="1" hidden="1">
      <c r="A104" s="34" t="s">
        <v>114</v>
      </c>
      <c r="B104" s="48" t="s">
        <v>416</v>
      </c>
      <c r="C104" s="25" t="s">
        <v>211</v>
      </c>
      <c r="D104" s="25" t="s">
        <v>212</v>
      </c>
      <c r="E104" s="31" t="s">
        <v>538</v>
      </c>
      <c r="F104" s="25" t="s">
        <v>115</v>
      </c>
      <c r="G104" s="39">
        <f>G105</f>
        <v>0</v>
      </c>
      <c r="H104" s="39">
        <f t="shared" si="8"/>
        <v>0</v>
      </c>
      <c r="I104" s="394">
        <f t="shared" si="8"/>
        <v>0</v>
      </c>
      <c r="J104" s="39">
        <f t="shared" si="8"/>
        <v>0</v>
      </c>
      <c r="K104" s="394">
        <f t="shared" si="8"/>
        <v>0</v>
      </c>
    </row>
    <row r="105" spans="1:11" s="4" customFormat="1" ht="27" customHeight="1" hidden="1">
      <c r="A105" s="152" t="s">
        <v>116</v>
      </c>
      <c r="B105" s="48" t="s">
        <v>416</v>
      </c>
      <c r="C105" s="25" t="s">
        <v>211</v>
      </c>
      <c r="D105" s="25" t="s">
        <v>212</v>
      </c>
      <c r="E105" s="31" t="s">
        <v>538</v>
      </c>
      <c r="F105" s="25" t="s">
        <v>86</v>
      </c>
      <c r="G105" s="39">
        <f>G106</f>
        <v>0</v>
      </c>
      <c r="H105" s="39">
        <f t="shared" si="8"/>
        <v>0</v>
      </c>
      <c r="I105" s="394">
        <f t="shared" si="8"/>
        <v>0</v>
      </c>
      <c r="J105" s="39">
        <f t="shared" si="8"/>
        <v>0</v>
      </c>
      <c r="K105" s="394">
        <f t="shared" si="8"/>
        <v>0</v>
      </c>
    </row>
    <row r="106" spans="1:11" s="4" customFormat="1" ht="27" customHeight="1" hidden="1">
      <c r="A106" s="296" t="s">
        <v>539</v>
      </c>
      <c r="B106" s="145" t="s">
        <v>416</v>
      </c>
      <c r="C106" s="154" t="s">
        <v>211</v>
      </c>
      <c r="D106" s="154" t="s">
        <v>212</v>
      </c>
      <c r="E106" s="147" t="s">
        <v>538</v>
      </c>
      <c r="F106" s="154" t="s">
        <v>226</v>
      </c>
      <c r="G106" s="148"/>
      <c r="H106" s="148"/>
      <c r="I106" s="425">
        <f>G106+H106</f>
        <v>0</v>
      </c>
      <c r="J106" s="148"/>
      <c r="K106" s="425">
        <f>I106+J106</f>
        <v>0</v>
      </c>
    </row>
    <row r="107" spans="1:11" s="151" customFormat="1" ht="15.75" customHeight="1">
      <c r="A107" s="166" t="s">
        <v>235</v>
      </c>
      <c r="B107" s="47" t="s">
        <v>416</v>
      </c>
      <c r="C107" s="171" t="s">
        <v>210</v>
      </c>
      <c r="D107" s="171"/>
      <c r="E107" s="60"/>
      <c r="F107" s="171"/>
      <c r="G107" s="172">
        <f>G114+G147+G108</f>
        <v>3494.84</v>
      </c>
      <c r="H107" s="172">
        <f>H114+H147+H108</f>
        <v>1549.2669499999997</v>
      </c>
      <c r="I107" s="423">
        <f>I114+I147+I108</f>
        <v>5044.106949999999</v>
      </c>
      <c r="J107" s="172">
        <f>J114+J147+J108</f>
        <v>0</v>
      </c>
      <c r="K107" s="423">
        <f>K114+K147+K108</f>
        <v>5044.106949999999</v>
      </c>
    </row>
    <row r="108" spans="1:11" s="107" customFormat="1" ht="15" customHeight="1">
      <c r="A108" s="108" t="s">
        <v>217</v>
      </c>
      <c r="B108" s="47" t="s">
        <v>416</v>
      </c>
      <c r="C108" s="43" t="s">
        <v>210</v>
      </c>
      <c r="D108" s="43" t="s">
        <v>213</v>
      </c>
      <c r="E108" s="131"/>
      <c r="F108" s="43"/>
      <c r="G108" s="44">
        <f>G109</f>
        <v>7.4</v>
      </c>
      <c r="H108" s="44">
        <f aca="true" t="shared" si="9" ref="H108:K112">H109</f>
        <v>0</v>
      </c>
      <c r="I108" s="417">
        <f t="shared" si="9"/>
        <v>7.4</v>
      </c>
      <c r="J108" s="44">
        <f t="shared" si="9"/>
        <v>0</v>
      </c>
      <c r="K108" s="417">
        <f t="shared" si="9"/>
        <v>7.4</v>
      </c>
    </row>
    <row r="109" spans="1:11" s="103" customFormat="1" ht="29.25" customHeight="1">
      <c r="A109" s="97" t="s">
        <v>134</v>
      </c>
      <c r="B109" s="77" t="s">
        <v>416</v>
      </c>
      <c r="C109" s="109" t="s">
        <v>210</v>
      </c>
      <c r="D109" s="109" t="s">
        <v>213</v>
      </c>
      <c r="E109" s="117" t="s">
        <v>45</v>
      </c>
      <c r="F109" s="109"/>
      <c r="G109" s="69">
        <f>G110</f>
        <v>7.4</v>
      </c>
      <c r="H109" s="69">
        <f t="shared" si="9"/>
        <v>0</v>
      </c>
      <c r="I109" s="418">
        <f t="shared" si="9"/>
        <v>7.4</v>
      </c>
      <c r="J109" s="69">
        <f t="shared" si="9"/>
        <v>0</v>
      </c>
      <c r="K109" s="418">
        <f t="shared" si="9"/>
        <v>7.4</v>
      </c>
    </row>
    <row r="110" spans="1:11" s="18" customFormat="1" ht="52.5" customHeight="1">
      <c r="A110" s="56" t="s">
        <v>96</v>
      </c>
      <c r="B110" s="54" t="s">
        <v>416</v>
      </c>
      <c r="C110" s="55" t="s">
        <v>210</v>
      </c>
      <c r="D110" s="55" t="s">
        <v>213</v>
      </c>
      <c r="E110" s="72" t="s">
        <v>48</v>
      </c>
      <c r="F110" s="55"/>
      <c r="G110" s="67">
        <f>G111</f>
        <v>7.4</v>
      </c>
      <c r="H110" s="67">
        <f t="shared" si="9"/>
        <v>0</v>
      </c>
      <c r="I110" s="419">
        <f t="shared" si="9"/>
        <v>7.4</v>
      </c>
      <c r="J110" s="67">
        <f t="shared" si="9"/>
        <v>0</v>
      </c>
      <c r="K110" s="419">
        <f t="shared" si="9"/>
        <v>7.4</v>
      </c>
    </row>
    <row r="111" spans="1:11" s="18" customFormat="1" ht="27.75" customHeight="1">
      <c r="A111" s="34" t="s">
        <v>114</v>
      </c>
      <c r="B111" s="48" t="s">
        <v>416</v>
      </c>
      <c r="C111" s="25" t="s">
        <v>210</v>
      </c>
      <c r="D111" s="25" t="s">
        <v>213</v>
      </c>
      <c r="E111" s="60" t="s">
        <v>48</v>
      </c>
      <c r="F111" s="35" t="s">
        <v>115</v>
      </c>
      <c r="G111" s="67">
        <f>G112</f>
        <v>7.4</v>
      </c>
      <c r="H111" s="67">
        <f t="shared" si="9"/>
        <v>0</v>
      </c>
      <c r="I111" s="419">
        <f t="shared" si="9"/>
        <v>7.4</v>
      </c>
      <c r="J111" s="67">
        <f t="shared" si="9"/>
        <v>0</v>
      </c>
      <c r="K111" s="419">
        <f t="shared" si="9"/>
        <v>7.4</v>
      </c>
    </row>
    <row r="112" spans="1:11" s="18" customFormat="1" ht="27" customHeight="1">
      <c r="A112" s="152" t="s">
        <v>116</v>
      </c>
      <c r="B112" s="48" t="s">
        <v>416</v>
      </c>
      <c r="C112" s="25" t="s">
        <v>210</v>
      </c>
      <c r="D112" s="25" t="s">
        <v>213</v>
      </c>
      <c r="E112" s="60" t="s">
        <v>48</v>
      </c>
      <c r="F112" s="35" t="s">
        <v>86</v>
      </c>
      <c r="G112" s="67">
        <f>G113</f>
        <v>7.4</v>
      </c>
      <c r="H112" s="67">
        <f t="shared" si="9"/>
        <v>0</v>
      </c>
      <c r="I112" s="419">
        <f t="shared" si="9"/>
        <v>7.4</v>
      </c>
      <c r="J112" s="67">
        <f t="shared" si="9"/>
        <v>0</v>
      </c>
      <c r="K112" s="419">
        <f t="shared" si="9"/>
        <v>7.4</v>
      </c>
    </row>
    <row r="113" spans="1:11" ht="25.5" customHeight="1" hidden="1">
      <c r="A113" s="94" t="s">
        <v>345</v>
      </c>
      <c r="B113" s="48" t="s">
        <v>416</v>
      </c>
      <c r="C113" s="93" t="s">
        <v>210</v>
      </c>
      <c r="D113" s="93" t="s">
        <v>213</v>
      </c>
      <c r="E113" s="84" t="s">
        <v>48</v>
      </c>
      <c r="F113" s="93" t="s">
        <v>226</v>
      </c>
      <c r="G113" s="38">
        <v>7.4</v>
      </c>
      <c r="H113" s="38"/>
      <c r="I113" s="420">
        <f>G113+H113</f>
        <v>7.4</v>
      </c>
      <c r="J113" s="38"/>
      <c r="K113" s="420">
        <f>I113+J113</f>
        <v>7.4</v>
      </c>
    </row>
    <row r="114" spans="1:11" s="4" customFormat="1" ht="15" customHeight="1">
      <c r="A114" s="36" t="s">
        <v>206</v>
      </c>
      <c r="B114" s="149" t="s">
        <v>416</v>
      </c>
      <c r="C114" s="130" t="s">
        <v>210</v>
      </c>
      <c r="D114" s="130" t="s">
        <v>212</v>
      </c>
      <c r="E114" s="127"/>
      <c r="F114" s="130"/>
      <c r="G114" s="150">
        <f>G115+G142</f>
        <v>3487.44</v>
      </c>
      <c r="H114" s="150">
        <f>H115+H142</f>
        <v>1549.2669499999997</v>
      </c>
      <c r="I114" s="426">
        <f>I115+I142</f>
        <v>5036.70695</v>
      </c>
      <c r="J114" s="150">
        <f>J115+J142</f>
        <v>0</v>
      </c>
      <c r="K114" s="426">
        <f>K115+K142</f>
        <v>5036.70695</v>
      </c>
    </row>
    <row r="115" spans="1:11" s="18" customFormat="1" ht="42" customHeight="1">
      <c r="A115" s="91" t="s">
        <v>624</v>
      </c>
      <c r="B115" s="77" t="s">
        <v>416</v>
      </c>
      <c r="C115" s="160" t="s">
        <v>210</v>
      </c>
      <c r="D115" s="160" t="s">
        <v>212</v>
      </c>
      <c r="E115" s="117" t="s">
        <v>99</v>
      </c>
      <c r="F115" s="160"/>
      <c r="G115" s="153">
        <f aca="true" t="shared" si="10" ref="G115:K116">G116</f>
        <v>3487.44</v>
      </c>
      <c r="H115" s="396">
        <f t="shared" si="10"/>
        <v>1549.2669499999997</v>
      </c>
      <c r="I115" s="396">
        <f t="shared" si="10"/>
        <v>5036.70695</v>
      </c>
      <c r="J115" s="396">
        <f t="shared" si="10"/>
        <v>0</v>
      </c>
      <c r="K115" s="396">
        <f t="shared" si="10"/>
        <v>5036.70695</v>
      </c>
    </row>
    <row r="116" spans="1:11" s="18" customFormat="1" ht="48" customHeight="1">
      <c r="A116" s="173" t="s">
        <v>275</v>
      </c>
      <c r="B116" s="48" t="s">
        <v>416</v>
      </c>
      <c r="C116" s="133" t="s">
        <v>210</v>
      </c>
      <c r="D116" s="133" t="s">
        <v>212</v>
      </c>
      <c r="E116" s="72" t="s">
        <v>276</v>
      </c>
      <c r="F116" s="133"/>
      <c r="G116" s="144">
        <f t="shared" si="10"/>
        <v>3487.44</v>
      </c>
      <c r="H116" s="397">
        <f t="shared" si="10"/>
        <v>1549.2669499999997</v>
      </c>
      <c r="I116" s="397">
        <f t="shared" si="10"/>
        <v>5036.70695</v>
      </c>
      <c r="J116" s="397">
        <f t="shared" si="10"/>
        <v>0</v>
      </c>
      <c r="K116" s="397">
        <f t="shared" si="10"/>
        <v>5036.70695</v>
      </c>
    </row>
    <row r="117" spans="1:11" s="18" customFormat="1" ht="48" customHeight="1">
      <c r="A117" s="174" t="s">
        <v>142</v>
      </c>
      <c r="B117" s="175" t="s">
        <v>416</v>
      </c>
      <c r="C117" s="135" t="s">
        <v>210</v>
      </c>
      <c r="D117" s="135" t="s">
        <v>212</v>
      </c>
      <c r="E117" s="127" t="s">
        <v>276</v>
      </c>
      <c r="F117" s="133"/>
      <c r="G117" s="144">
        <f>G118+G122+G126+G133+G137+G141</f>
        <v>3487.44</v>
      </c>
      <c r="H117" s="144">
        <f>H118+H122+H126+H133+H137+H141</f>
        <v>1549.2669499999997</v>
      </c>
      <c r="I117" s="397">
        <f>I118+I122+I126+I133+I137+I141</f>
        <v>5036.70695</v>
      </c>
      <c r="J117" s="144">
        <f>J118+J122+J126+J133+J137+J141</f>
        <v>0</v>
      </c>
      <c r="K117" s="397">
        <f>K118+K122+K126+K133+K137+K141</f>
        <v>5036.70695</v>
      </c>
    </row>
    <row r="118" spans="1:11" s="18" customFormat="1" ht="31.5" customHeight="1">
      <c r="A118" s="174" t="s">
        <v>454</v>
      </c>
      <c r="B118" s="48" t="s">
        <v>416</v>
      </c>
      <c r="C118" s="134" t="s">
        <v>210</v>
      </c>
      <c r="D118" s="134" t="s">
        <v>212</v>
      </c>
      <c r="E118" s="60" t="s">
        <v>277</v>
      </c>
      <c r="F118" s="134"/>
      <c r="G118" s="144">
        <f>G119</f>
        <v>1000</v>
      </c>
      <c r="H118" s="144">
        <f aca="true" t="shared" si="11" ref="H118:K120">H119</f>
        <v>0</v>
      </c>
      <c r="I118" s="397">
        <f t="shared" si="11"/>
        <v>1000</v>
      </c>
      <c r="J118" s="144">
        <f t="shared" si="11"/>
        <v>-365</v>
      </c>
      <c r="K118" s="397">
        <f t="shared" si="11"/>
        <v>635</v>
      </c>
    </row>
    <row r="119" spans="1:11" s="18" customFormat="1" ht="30" customHeight="1">
      <c r="A119" s="34" t="s">
        <v>114</v>
      </c>
      <c r="B119" s="48" t="s">
        <v>416</v>
      </c>
      <c r="C119" s="134" t="s">
        <v>210</v>
      </c>
      <c r="D119" s="134" t="s">
        <v>212</v>
      </c>
      <c r="E119" s="60" t="s">
        <v>277</v>
      </c>
      <c r="F119" s="134" t="s">
        <v>115</v>
      </c>
      <c r="G119" s="144">
        <f>G120</f>
        <v>1000</v>
      </c>
      <c r="H119" s="144">
        <f t="shared" si="11"/>
        <v>0</v>
      </c>
      <c r="I119" s="397">
        <f t="shared" si="11"/>
        <v>1000</v>
      </c>
      <c r="J119" s="144">
        <f t="shared" si="11"/>
        <v>-365</v>
      </c>
      <c r="K119" s="397">
        <f t="shared" si="11"/>
        <v>635</v>
      </c>
    </row>
    <row r="120" spans="1:11" s="18" customFormat="1" ht="33" customHeight="1">
      <c r="A120" s="152" t="s">
        <v>116</v>
      </c>
      <c r="B120" s="48" t="s">
        <v>416</v>
      </c>
      <c r="C120" s="134" t="s">
        <v>210</v>
      </c>
      <c r="D120" s="134" t="s">
        <v>212</v>
      </c>
      <c r="E120" s="60" t="s">
        <v>277</v>
      </c>
      <c r="F120" s="134" t="s">
        <v>86</v>
      </c>
      <c r="G120" s="144">
        <f>G121</f>
        <v>1000</v>
      </c>
      <c r="H120" s="144">
        <f t="shared" si="11"/>
        <v>0</v>
      </c>
      <c r="I120" s="397">
        <f t="shared" si="11"/>
        <v>1000</v>
      </c>
      <c r="J120" s="144">
        <f t="shared" si="11"/>
        <v>-365</v>
      </c>
      <c r="K120" s="397">
        <f t="shared" si="11"/>
        <v>635</v>
      </c>
    </row>
    <row r="121" spans="1:11" s="5" customFormat="1" ht="30" customHeight="1" hidden="1">
      <c r="A121" s="94" t="s">
        <v>345</v>
      </c>
      <c r="B121" s="48" t="s">
        <v>416</v>
      </c>
      <c r="C121" s="83" t="s">
        <v>210</v>
      </c>
      <c r="D121" s="83" t="s">
        <v>212</v>
      </c>
      <c r="E121" s="147" t="s">
        <v>277</v>
      </c>
      <c r="F121" s="83" t="s">
        <v>226</v>
      </c>
      <c r="G121" s="58">
        <v>1000</v>
      </c>
      <c r="H121" s="58"/>
      <c r="I121" s="427">
        <f>G121+H121</f>
        <v>1000</v>
      </c>
      <c r="J121" s="58">
        <v>-365</v>
      </c>
      <c r="K121" s="427">
        <f>I121+J121</f>
        <v>635</v>
      </c>
    </row>
    <row r="122" spans="1:11" s="4" customFormat="1" ht="30" customHeight="1">
      <c r="A122" s="34" t="s">
        <v>143</v>
      </c>
      <c r="B122" s="48" t="s">
        <v>416</v>
      </c>
      <c r="C122" s="134" t="s">
        <v>210</v>
      </c>
      <c r="D122" s="134" t="s">
        <v>212</v>
      </c>
      <c r="E122" s="60" t="s">
        <v>278</v>
      </c>
      <c r="F122" s="134"/>
      <c r="G122" s="39">
        <f>G123</f>
        <v>1000</v>
      </c>
      <c r="H122" s="39">
        <f aca="true" t="shared" si="12" ref="H122:K124">H123</f>
        <v>2061.70695</v>
      </c>
      <c r="I122" s="394">
        <f t="shared" si="12"/>
        <v>3061.70695</v>
      </c>
      <c r="J122" s="39">
        <f t="shared" si="12"/>
        <v>65</v>
      </c>
      <c r="K122" s="394">
        <f t="shared" si="12"/>
        <v>3126.70695</v>
      </c>
    </row>
    <row r="123" spans="1:11" s="4" customFormat="1" ht="30" customHeight="1">
      <c r="A123" s="34" t="s">
        <v>114</v>
      </c>
      <c r="B123" s="48" t="s">
        <v>416</v>
      </c>
      <c r="C123" s="134" t="s">
        <v>210</v>
      </c>
      <c r="D123" s="134" t="s">
        <v>212</v>
      </c>
      <c r="E123" s="60" t="s">
        <v>278</v>
      </c>
      <c r="F123" s="134" t="s">
        <v>115</v>
      </c>
      <c r="G123" s="39">
        <f>G124</f>
        <v>1000</v>
      </c>
      <c r="H123" s="39">
        <f t="shared" si="12"/>
        <v>2061.70695</v>
      </c>
      <c r="I123" s="394">
        <f t="shared" si="12"/>
        <v>3061.70695</v>
      </c>
      <c r="J123" s="39">
        <f t="shared" si="12"/>
        <v>65</v>
      </c>
      <c r="K123" s="394">
        <f t="shared" si="12"/>
        <v>3126.70695</v>
      </c>
    </row>
    <row r="124" spans="1:11" s="4" customFormat="1" ht="30" customHeight="1">
      <c r="A124" s="152" t="s">
        <v>116</v>
      </c>
      <c r="B124" s="48" t="s">
        <v>416</v>
      </c>
      <c r="C124" s="134" t="s">
        <v>210</v>
      </c>
      <c r="D124" s="134" t="s">
        <v>212</v>
      </c>
      <c r="E124" s="60" t="s">
        <v>278</v>
      </c>
      <c r="F124" s="134" t="s">
        <v>86</v>
      </c>
      <c r="G124" s="39">
        <f>G125</f>
        <v>1000</v>
      </c>
      <c r="H124" s="39">
        <f t="shared" si="12"/>
        <v>2061.70695</v>
      </c>
      <c r="I124" s="394">
        <f t="shared" si="12"/>
        <v>3061.70695</v>
      </c>
      <c r="J124" s="39">
        <f t="shared" si="12"/>
        <v>65</v>
      </c>
      <c r="K124" s="394">
        <f t="shared" si="12"/>
        <v>3126.70695</v>
      </c>
    </row>
    <row r="125" spans="1:11" ht="27" customHeight="1" hidden="1">
      <c r="A125" s="94" t="s">
        <v>345</v>
      </c>
      <c r="B125" s="48" t="s">
        <v>416</v>
      </c>
      <c r="C125" s="83" t="s">
        <v>210</v>
      </c>
      <c r="D125" s="83" t="s">
        <v>212</v>
      </c>
      <c r="E125" s="147" t="s">
        <v>278</v>
      </c>
      <c r="F125" s="83" t="s">
        <v>226</v>
      </c>
      <c r="G125" s="124">
        <v>1000</v>
      </c>
      <c r="H125" s="124">
        <f>512.44+1549.26695</f>
        <v>2061.70695</v>
      </c>
      <c r="I125" s="395">
        <f>G125+H125</f>
        <v>3061.70695</v>
      </c>
      <c r="J125" s="124">
        <v>65</v>
      </c>
      <c r="K125" s="395">
        <f>I125+J125</f>
        <v>3126.70695</v>
      </c>
    </row>
    <row r="126" spans="1:11" s="4" customFormat="1" ht="27" customHeight="1">
      <c r="A126" s="27" t="s">
        <v>144</v>
      </c>
      <c r="B126" s="48" t="s">
        <v>416</v>
      </c>
      <c r="C126" s="134" t="s">
        <v>210</v>
      </c>
      <c r="D126" s="134" t="s">
        <v>212</v>
      </c>
      <c r="E126" s="60" t="s">
        <v>279</v>
      </c>
      <c r="F126" s="134"/>
      <c r="G126" s="39">
        <f>G127</f>
        <v>1487.44</v>
      </c>
      <c r="H126" s="39">
        <f aca="true" t="shared" si="13" ref="H126:K128">H127</f>
        <v>-1457.44</v>
      </c>
      <c r="I126" s="394">
        <f t="shared" si="13"/>
        <v>30</v>
      </c>
      <c r="J126" s="39">
        <f t="shared" si="13"/>
        <v>0</v>
      </c>
      <c r="K126" s="394">
        <f t="shared" si="13"/>
        <v>30</v>
      </c>
    </row>
    <row r="127" spans="1:11" s="4" customFormat="1" ht="30" customHeight="1">
      <c r="A127" s="34" t="s">
        <v>114</v>
      </c>
      <c r="B127" s="48" t="s">
        <v>416</v>
      </c>
      <c r="C127" s="134" t="s">
        <v>210</v>
      </c>
      <c r="D127" s="134" t="s">
        <v>212</v>
      </c>
      <c r="E127" s="60" t="s">
        <v>279</v>
      </c>
      <c r="F127" s="134" t="s">
        <v>115</v>
      </c>
      <c r="G127" s="39">
        <f>G128</f>
        <v>1487.44</v>
      </c>
      <c r="H127" s="39">
        <f t="shared" si="13"/>
        <v>-1457.44</v>
      </c>
      <c r="I127" s="394">
        <f t="shared" si="13"/>
        <v>30</v>
      </c>
      <c r="J127" s="39">
        <f t="shared" si="13"/>
        <v>0</v>
      </c>
      <c r="K127" s="394">
        <f t="shared" si="13"/>
        <v>30</v>
      </c>
    </row>
    <row r="128" spans="1:11" s="4" customFormat="1" ht="30" customHeight="1">
      <c r="A128" s="152" t="s">
        <v>116</v>
      </c>
      <c r="B128" s="48" t="s">
        <v>416</v>
      </c>
      <c r="C128" s="134" t="s">
        <v>210</v>
      </c>
      <c r="D128" s="134" t="s">
        <v>212</v>
      </c>
      <c r="E128" s="60" t="s">
        <v>279</v>
      </c>
      <c r="F128" s="134" t="s">
        <v>86</v>
      </c>
      <c r="G128" s="39">
        <f>G129</f>
        <v>1487.44</v>
      </c>
      <c r="H128" s="39">
        <f t="shared" si="13"/>
        <v>-1457.44</v>
      </c>
      <c r="I128" s="394">
        <f t="shared" si="13"/>
        <v>30</v>
      </c>
      <c r="J128" s="39">
        <f t="shared" si="13"/>
        <v>0</v>
      </c>
      <c r="K128" s="394">
        <f t="shared" si="13"/>
        <v>30</v>
      </c>
    </row>
    <row r="129" spans="1:11" ht="27" customHeight="1" hidden="1">
      <c r="A129" s="94" t="s">
        <v>345</v>
      </c>
      <c r="B129" s="48" t="s">
        <v>416</v>
      </c>
      <c r="C129" s="83" t="s">
        <v>210</v>
      </c>
      <c r="D129" s="83" t="s">
        <v>212</v>
      </c>
      <c r="E129" s="147" t="s">
        <v>279</v>
      </c>
      <c r="F129" s="83" t="s">
        <v>226</v>
      </c>
      <c r="G129" s="124">
        <v>1487.44</v>
      </c>
      <c r="H129" s="124">
        <v>-1457.44</v>
      </c>
      <c r="I129" s="395">
        <f>G129+H129</f>
        <v>30</v>
      </c>
      <c r="J129" s="124"/>
      <c r="K129" s="395">
        <f>I129+J129</f>
        <v>30</v>
      </c>
    </row>
    <row r="130" spans="1:11" s="4" customFormat="1" ht="27" customHeight="1">
      <c r="A130" s="27" t="s">
        <v>594</v>
      </c>
      <c r="B130" s="48" t="s">
        <v>416</v>
      </c>
      <c r="C130" s="134" t="s">
        <v>210</v>
      </c>
      <c r="D130" s="134" t="s">
        <v>212</v>
      </c>
      <c r="E130" s="60" t="s">
        <v>280</v>
      </c>
      <c r="F130" s="134"/>
      <c r="G130" s="39">
        <f aca="true" t="shared" si="14" ref="G130:K132">G131</f>
        <v>0</v>
      </c>
      <c r="H130" s="394">
        <f t="shared" si="14"/>
        <v>150</v>
      </c>
      <c r="I130" s="394">
        <f t="shared" si="14"/>
        <v>150</v>
      </c>
      <c r="J130" s="394">
        <f t="shared" si="14"/>
        <v>0</v>
      </c>
      <c r="K130" s="394">
        <f t="shared" si="14"/>
        <v>150</v>
      </c>
    </row>
    <row r="131" spans="1:11" s="4" customFormat="1" ht="27" customHeight="1">
      <c r="A131" s="34" t="s">
        <v>114</v>
      </c>
      <c r="B131" s="48" t="s">
        <v>416</v>
      </c>
      <c r="C131" s="134" t="s">
        <v>210</v>
      </c>
      <c r="D131" s="134" t="s">
        <v>212</v>
      </c>
      <c r="E131" s="60" t="s">
        <v>280</v>
      </c>
      <c r="F131" s="134" t="s">
        <v>115</v>
      </c>
      <c r="G131" s="39">
        <f t="shared" si="14"/>
        <v>0</v>
      </c>
      <c r="H131" s="394">
        <f t="shared" si="14"/>
        <v>150</v>
      </c>
      <c r="I131" s="394">
        <f t="shared" si="14"/>
        <v>150</v>
      </c>
      <c r="J131" s="394">
        <f t="shared" si="14"/>
        <v>0</v>
      </c>
      <c r="K131" s="394">
        <f t="shared" si="14"/>
        <v>150</v>
      </c>
    </row>
    <row r="132" spans="1:11" s="4" customFormat="1" ht="27" customHeight="1">
      <c r="A132" s="152" t="s">
        <v>116</v>
      </c>
      <c r="B132" s="48" t="s">
        <v>416</v>
      </c>
      <c r="C132" s="134" t="s">
        <v>210</v>
      </c>
      <c r="D132" s="134" t="s">
        <v>212</v>
      </c>
      <c r="E132" s="60" t="s">
        <v>280</v>
      </c>
      <c r="F132" s="134" t="s">
        <v>86</v>
      </c>
      <c r="G132" s="39">
        <f t="shared" si="14"/>
        <v>0</v>
      </c>
      <c r="H132" s="394">
        <f t="shared" si="14"/>
        <v>150</v>
      </c>
      <c r="I132" s="394">
        <f t="shared" si="14"/>
        <v>150</v>
      </c>
      <c r="J132" s="394">
        <f t="shared" si="14"/>
        <v>0</v>
      </c>
      <c r="K132" s="394">
        <f t="shared" si="14"/>
        <v>150</v>
      </c>
    </row>
    <row r="133" spans="1:11" s="4" customFormat="1" ht="27" customHeight="1" hidden="1">
      <c r="A133" s="94" t="s">
        <v>345</v>
      </c>
      <c r="B133" s="48" t="s">
        <v>416</v>
      </c>
      <c r="C133" s="83" t="s">
        <v>210</v>
      </c>
      <c r="D133" s="83" t="s">
        <v>212</v>
      </c>
      <c r="E133" s="147" t="s">
        <v>280</v>
      </c>
      <c r="F133" s="83" t="s">
        <v>226</v>
      </c>
      <c r="G133" s="124"/>
      <c r="H133" s="395">
        <f>1699.26695-1549.26695</f>
        <v>150</v>
      </c>
      <c r="I133" s="395">
        <f>G133+H133</f>
        <v>150</v>
      </c>
      <c r="J133" s="395"/>
      <c r="K133" s="395">
        <f>I133+J133</f>
        <v>150</v>
      </c>
    </row>
    <row r="134" spans="1:11" s="4" customFormat="1" ht="27" customHeight="1">
      <c r="A134" s="27" t="s">
        <v>595</v>
      </c>
      <c r="B134" s="48" t="s">
        <v>416</v>
      </c>
      <c r="C134" s="134" t="s">
        <v>210</v>
      </c>
      <c r="D134" s="134" t="s">
        <v>212</v>
      </c>
      <c r="E134" s="60" t="s">
        <v>541</v>
      </c>
      <c r="F134" s="134"/>
      <c r="G134" s="39">
        <f aca="true" t="shared" si="15" ref="G134:K136">G135</f>
        <v>0</v>
      </c>
      <c r="H134" s="394">
        <f t="shared" si="15"/>
        <v>695</v>
      </c>
      <c r="I134" s="394">
        <f t="shared" si="15"/>
        <v>695</v>
      </c>
      <c r="J134" s="394">
        <f t="shared" si="15"/>
        <v>300</v>
      </c>
      <c r="K134" s="394">
        <f t="shared" si="15"/>
        <v>995</v>
      </c>
    </row>
    <row r="135" spans="1:11" s="4" customFormat="1" ht="27" customHeight="1">
      <c r="A135" s="34" t="s">
        <v>114</v>
      </c>
      <c r="B135" s="48" t="s">
        <v>416</v>
      </c>
      <c r="C135" s="134" t="s">
        <v>210</v>
      </c>
      <c r="D135" s="134" t="s">
        <v>212</v>
      </c>
      <c r="E135" s="60" t="s">
        <v>541</v>
      </c>
      <c r="F135" s="134" t="s">
        <v>115</v>
      </c>
      <c r="G135" s="39">
        <f t="shared" si="15"/>
        <v>0</v>
      </c>
      <c r="H135" s="394">
        <f t="shared" si="15"/>
        <v>695</v>
      </c>
      <c r="I135" s="394">
        <f t="shared" si="15"/>
        <v>695</v>
      </c>
      <c r="J135" s="394">
        <f t="shared" si="15"/>
        <v>300</v>
      </c>
      <c r="K135" s="394">
        <f t="shared" si="15"/>
        <v>995</v>
      </c>
    </row>
    <row r="136" spans="1:11" s="4" customFormat="1" ht="27" customHeight="1">
      <c r="A136" s="152" t="s">
        <v>116</v>
      </c>
      <c r="B136" s="48" t="s">
        <v>416</v>
      </c>
      <c r="C136" s="134" t="s">
        <v>210</v>
      </c>
      <c r="D136" s="134" t="s">
        <v>212</v>
      </c>
      <c r="E136" s="60" t="s">
        <v>541</v>
      </c>
      <c r="F136" s="134" t="s">
        <v>86</v>
      </c>
      <c r="G136" s="39">
        <f t="shared" si="15"/>
        <v>0</v>
      </c>
      <c r="H136" s="394">
        <f t="shared" si="15"/>
        <v>695</v>
      </c>
      <c r="I136" s="394">
        <f t="shared" si="15"/>
        <v>695</v>
      </c>
      <c r="J136" s="394">
        <f t="shared" si="15"/>
        <v>300</v>
      </c>
      <c r="K136" s="394">
        <f t="shared" si="15"/>
        <v>995</v>
      </c>
    </row>
    <row r="137" spans="1:11" s="297" customFormat="1" ht="27" customHeight="1" hidden="1">
      <c r="A137" s="94" t="s">
        <v>345</v>
      </c>
      <c r="B137" s="48" t="s">
        <v>416</v>
      </c>
      <c r="C137" s="83" t="s">
        <v>210</v>
      </c>
      <c r="D137" s="83" t="s">
        <v>212</v>
      </c>
      <c r="E137" s="147" t="s">
        <v>541</v>
      </c>
      <c r="F137" s="83" t="s">
        <v>226</v>
      </c>
      <c r="G137" s="124"/>
      <c r="H137" s="395">
        <v>695</v>
      </c>
      <c r="I137" s="395">
        <f>G137+H137</f>
        <v>695</v>
      </c>
      <c r="J137" s="395">
        <v>300</v>
      </c>
      <c r="K137" s="395">
        <f>I137+J137</f>
        <v>995</v>
      </c>
    </row>
    <row r="138" spans="1:11" s="4" customFormat="1" ht="27" customHeight="1">
      <c r="A138" s="27" t="s">
        <v>596</v>
      </c>
      <c r="B138" s="48" t="s">
        <v>416</v>
      </c>
      <c r="C138" s="134" t="s">
        <v>210</v>
      </c>
      <c r="D138" s="134" t="s">
        <v>212</v>
      </c>
      <c r="E138" s="60" t="s">
        <v>543</v>
      </c>
      <c r="F138" s="134"/>
      <c r="G138" s="39">
        <f aca="true" t="shared" si="16" ref="G138:K140">G139</f>
        <v>0</v>
      </c>
      <c r="H138" s="394">
        <f t="shared" si="16"/>
        <v>100</v>
      </c>
      <c r="I138" s="394">
        <f t="shared" si="16"/>
        <v>100</v>
      </c>
      <c r="J138" s="394">
        <f t="shared" si="16"/>
        <v>0</v>
      </c>
      <c r="K138" s="394">
        <f t="shared" si="16"/>
        <v>100</v>
      </c>
    </row>
    <row r="139" spans="1:11" s="4" customFormat="1" ht="27" customHeight="1">
      <c r="A139" s="34" t="s">
        <v>114</v>
      </c>
      <c r="B139" s="48" t="s">
        <v>416</v>
      </c>
      <c r="C139" s="134" t="s">
        <v>210</v>
      </c>
      <c r="D139" s="134" t="s">
        <v>212</v>
      </c>
      <c r="E139" s="60" t="s">
        <v>543</v>
      </c>
      <c r="F139" s="134" t="s">
        <v>115</v>
      </c>
      <c r="G139" s="39">
        <f t="shared" si="16"/>
        <v>0</v>
      </c>
      <c r="H139" s="394">
        <f t="shared" si="16"/>
        <v>100</v>
      </c>
      <c r="I139" s="394">
        <f t="shared" si="16"/>
        <v>100</v>
      </c>
      <c r="J139" s="394">
        <f t="shared" si="16"/>
        <v>0</v>
      </c>
      <c r="K139" s="394">
        <f t="shared" si="16"/>
        <v>100</v>
      </c>
    </row>
    <row r="140" spans="1:11" s="4" customFormat="1" ht="27" customHeight="1">
      <c r="A140" s="152" t="s">
        <v>116</v>
      </c>
      <c r="B140" s="48" t="s">
        <v>416</v>
      </c>
      <c r="C140" s="134" t="s">
        <v>210</v>
      </c>
      <c r="D140" s="134" t="s">
        <v>212</v>
      </c>
      <c r="E140" s="60" t="s">
        <v>543</v>
      </c>
      <c r="F140" s="134" t="s">
        <v>86</v>
      </c>
      <c r="G140" s="39">
        <f t="shared" si="16"/>
        <v>0</v>
      </c>
      <c r="H140" s="394">
        <f t="shared" si="16"/>
        <v>100</v>
      </c>
      <c r="I140" s="394">
        <f t="shared" si="16"/>
        <v>100</v>
      </c>
      <c r="J140" s="394">
        <f t="shared" si="16"/>
        <v>0</v>
      </c>
      <c r="K140" s="394">
        <f t="shared" si="16"/>
        <v>100</v>
      </c>
    </row>
    <row r="141" spans="1:11" s="297" customFormat="1" ht="27" customHeight="1" hidden="1">
      <c r="A141" s="94" t="s">
        <v>345</v>
      </c>
      <c r="B141" s="48" t="s">
        <v>416</v>
      </c>
      <c r="C141" s="83" t="s">
        <v>210</v>
      </c>
      <c r="D141" s="83" t="s">
        <v>212</v>
      </c>
      <c r="E141" s="147" t="s">
        <v>543</v>
      </c>
      <c r="F141" s="83" t="s">
        <v>226</v>
      </c>
      <c r="G141" s="124"/>
      <c r="H141" s="395">
        <v>100</v>
      </c>
      <c r="I141" s="395">
        <f>G141+H141</f>
        <v>100</v>
      </c>
      <c r="J141" s="395"/>
      <c r="K141" s="395">
        <f>I141+J141</f>
        <v>100</v>
      </c>
    </row>
    <row r="142" spans="1:11" s="18" customFormat="1" ht="27" customHeight="1" hidden="1">
      <c r="A142" s="91"/>
      <c r="B142" s="77"/>
      <c r="C142" s="160"/>
      <c r="D142" s="160"/>
      <c r="E142" s="117"/>
      <c r="F142" s="160"/>
      <c r="G142" s="153"/>
      <c r="H142" s="153"/>
      <c r="I142" s="396"/>
      <c r="J142" s="153"/>
      <c r="K142" s="396"/>
    </row>
    <row r="143" spans="1:11" s="4" customFormat="1" ht="32.25" customHeight="1" hidden="1">
      <c r="A143" s="27"/>
      <c r="B143" s="48"/>
      <c r="C143" s="134"/>
      <c r="D143" s="134"/>
      <c r="E143" s="60"/>
      <c r="F143" s="134"/>
      <c r="G143" s="39"/>
      <c r="H143" s="39"/>
      <c r="I143" s="394"/>
      <c r="J143" s="39"/>
      <c r="K143" s="394"/>
    </row>
    <row r="144" spans="1:11" s="4" customFormat="1" ht="29.25" customHeight="1" hidden="1">
      <c r="A144" s="152"/>
      <c r="B144" s="48"/>
      <c r="C144" s="134"/>
      <c r="D144" s="134"/>
      <c r="E144" s="60"/>
      <c r="F144" s="134"/>
      <c r="G144" s="39"/>
      <c r="H144" s="39"/>
      <c r="I144" s="394"/>
      <c r="J144" s="39"/>
      <c r="K144" s="394"/>
    </row>
    <row r="145" spans="1:11" s="4" customFormat="1" ht="29.25" customHeight="1" hidden="1">
      <c r="A145" s="152"/>
      <c r="B145" s="48"/>
      <c r="C145" s="134"/>
      <c r="D145" s="134"/>
      <c r="E145" s="60"/>
      <c r="F145" s="134"/>
      <c r="G145" s="39"/>
      <c r="H145" s="39"/>
      <c r="I145" s="394"/>
      <c r="J145" s="39"/>
      <c r="K145" s="394"/>
    </row>
    <row r="146" spans="1:11" s="4" customFormat="1" ht="29.25" customHeight="1" hidden="1">
      <c r="A146" s="81"/>
      <c r="B146" s="82"/>
      <c r="C146" s="83"/>
      <c r="D146" s="83"/>
      <c r="E146" s="84"/>
      <c r="F146" s="83"/>
      <c r="G146" s="124"/>
      <c r="H146" s="124"/>
      <c r="I146" s="395"/>
      <c r="J146" s="124"/>
      <c r="K146" s="395"/>
    </row>
    <row r="147" spans="1:11" s="107" customFormat="1" ht="13.5" customHeight="1" hidden="1">
      <c r="A147" s="75" t="s">
        <v>203</v>
      </c>
      <c r="B147" s="47" t="s">
        <v>416</v>
      </c>
      <c r="C147" s="43" t="s">
        <v>210</v>
      </c>
      <c r="D147" s="43" t="s">
        <v>204</v>
      </c>
      <c r="E147" s="131"/>
      <c r="F147" s="43"/>
      <c r="G147" s="110">
        <f>G148+G154</f>
        <v>0</v>
      </c>
      <c r="H147" s="110">
        <f>H148+H154</f>
        <v>0</v>
      </c>
      <c r="I147" s="428">
        <f>I148+I154</f>
        <v>0</v>
      </c>
      <c r="J147" s="110">
        <f>J148+J154</f>
        <v>0</v>
      </c>
      <c r="K147" s="428">
        <f>K148+K154</f>
        <v>0</v>
      </c>
    </row>
    <row r="148" spans="1:11" s="18" customFormat="1" ht="36" customHeight="1" hidden="1">
      <c r="A148" s="91"/>
      <c r="B148" s="77"/>
      <c r="C148" s="68"/>
      <c r="D148" s="68"/>
      <c r="E148" s="117"/>
      <c r="F148" s="109"/>
      <c r="G148" s="115"/>
      <c r="H148" s="115"/>
      <c r="I148" s="429"/>
      <c r="J148" s="115"/>
      <c r="K148" s="429"/>
    </row>
    <row r="149" spans="1:11" s="107" customFormat="1" ht="56.25" customHeight="1" hidden="1">
      <c r="A149" s="56"/>
      <c r="B149" s="54"/>
      <c r="C149" s="55"/>
      <c r="D149" s="55"/>
      <c r="E149" s="72"/>
      <c r="F149" s="55"/>
      <c r="G149" s="111"/>
      <c r="H149" s="111"/>
      <c r="I149" s="430"/>
      <c r="J149" s="111"/>
      <c r="K149" s="430"/>
    </row>
    <row r="150" spans="1:11" s="4" customFormat="1" ht="28.5" customHeight="1" hidden="1">
      <c r="A150" s="34"/>
      <c r="B150" s="48"/>
      <c r="C150" s="35"/>
      <c r="D150" s="35"/>
      <c r="E150" s="60"/>
      <c r="F150" s="50"/>
      <c r="G150" s="114"/>
      <c r="H150" s="114"/>
      <c r="I150" s="431"/>
      <c r="J150" s="114"/>
      <c r="K150" s="431"/>
    </row>
    <row r="151" spans="1:11" s="4" customFormat="1" ht="29.25" customHeight="1" hidden="1">
      <c r="A151" s="34"/>
      <c r="B151" s="48"/>
      <c r="C151" s="35"/>
      <c r="D151" s="35"/>
      <c r="E151" s="60"/>
      <c r="F151" s="35"/>
      <c r="G151" s="114"/>
      <c r="H151" s="114"/>
      <c r="I151" s="431"/>
      <c r="J151" s="114"/>
      <c r="K151" s="431"/>
    </row>
    <row r="152" spans="1:11" s="4" customFormat="1" ht="30" customHeight="1" hidden="1">
      <c r="A152" s="152"/>
      <c r="B152" s="48"/>
      <c r="C152" s="35"/>
      <c r="D152" s="35"/>
      <c r="E152" s="60"/>
      <c r="F152" s="35"/>
      <c r="G152" s="114"/>
      <c r="H152" s="114"/>
      <c r="I152" s="431"/>
      <c r="J152" s="114"/>
      <c r="K152" s="431"/>
    </row>
    <row r="153" spans="1:11" ht="28.5" customHeight="1" hidden="1">
      <c r="A153" s="94"/>
      <c r="B153" s="48"/>
      <c r="C153" s="113"/>
      <c r="D153" s="113"/>
      <c r="E153" s="147"/>
      <c r="F153" s="104"/>
      <c r="G153" s="114"/>
      <c r="H153" s="114"/>
      <c r="I153" s="431"/>
      <c r="J153" s="114"/>
      <c r="K153" s="431"/>
    </row>
    <row r="154" spans="1:11" s="107" customFormat="1" ht="39.75" customHeight="1" hidden="1">
      <c r="A154" s="91"/>
      <c r="B154" s="77"/>
      <c r="C154" s="160"/>
      <c r="D154" s="160"/>
      <c r="E154" s="117"/>
      <c r="F154" s="35"/>
      <c r="G154" s="112"/>
      <c r="H154" s="112"/>
      <c r="I154" s="432"/>
      <c r="J154" s="112"/>
      <c r="K154" s="432"/>
    </row>
    <row r="155" spans="1:11" s="107" customFormat="1" ht="28.5" customHeight="1" hidden="1">
      <c r="A155" s="173"/>
      <c r="B155" s="48"/>
      <c r="C155" s="133"/>
      <c r="D155" s="133"/>
      <c r="E155" s="72"/>
      <c r="F155" s="35"/>
      <c r="G155" s="112"/>
      <c r="H155" s="112"/>
      <c r="I155" s="432"/>
      <c r="J155" s="112"/>
      <c r="K155" s="432"/>
    </row>
    <row r="156" spans="1:11" s="4" customFormat="1" ht="27.75" customHeight="1" hidden="1">
      <c r="A156" s="177"/>
      <c r="B156" s="48"/>
      <c r="C156" s="35"/>
      <c r="D156" s="35"/>
      <c r="E156" s="127"/>
      <c r="F156" s="35"/>
      <c r="G156" s="112"/>
      <c r="H156" s="112"/>
      <c r="I156" s="432"/>
      <c r="J156" s="112"/>
      <c r="K156" s="432"/>
    </row>
    <row r="157" spans="1:11" s="4" customFormat="1" ht="28.5" customHeight="1" hidden="1">
      <c r="A157" s="34"/>
      <c r="B157" s="48"/>
      <c r="C157" s="35"/>
      <c r="D157" s="35"/>
      <c r="E157" s="60"/>
      <c r="F157" s="35"/>
      <c r="G157" s="112"/>
      <c r="H157" s="112"/>
      <c r="I157" s="432"/>
      <c r="J157" s="112"/>
      <c r="K157" s="432"/>
    </row>
    <row r="158" spans="1:11" s="4" customFormat="1" ht="29.25" customHeight="1" hidden="1">
      <c r="A158" s="152"/>
      <c r="B158" s="48"/>
      <c r="C158" s="35"/>
      <c r="D158" s="35"/>
      <c r="E158" s="60"/>
      <c r="F158" s="35"/>
      <c r="G158" s="112"/>
      <c r="H158" s="112"/>
      <c r="I158" s="432"/>
      <c r="J158" s="112"/>
      <c r="K158" s="432"/>
    </row>
    <row r="159" spans="1:11" ht="27.75" customHeight="1" hidden="1">
      <c r="A159" s="94"/>
      <c r="B159" s="48"/>
      <c r="C159" s="113"/>
      <c r="D159" s="113"/>
      <c r="E159" s="60"/>
      <c r="F159" s="104"/>
      <c r="G159" s="114"/>
      <c r="H159" s="114"/>
      <c r="I159" s="431"/>
      <c r="J159" s="114"/>
      <c r="K159" s="431"/>
    </row>
    <row r="160" spans="1:11" s="151" customFormat="1" ht="15" customHeight="1">
      <c r="A160" s="30" t="s">
        <v>236</v>
      </c>
      <c r="B160" s="47" t="s">
        <v>416</v>
      </c>
      <c r="C160" s="32" t="s">
        <v>213</v>
      </c>
      <c r="D160" s="32"/>
      <c r="E160" s="60"/>
      <c r="F160" s="32"/>
      <c r="G160" s="62">
        <f>G161+G187+G201</f>
        <v>74790.3</v>
      </c>
      <c r="H160" s="62">
        <f>H161+H187+H201</f>
        <v>532.1649999999986</v>
      </c>
      <c r="I160" s="416">
        <f>I161+I187+I201</f>
        <v>75322.46500000001</v>
      </c>
      <c r="J160" s="62">
        <f>J161+J187+J201</f>
        <v>14388.475</v>
      </c>
      <c r="K160" s="416">
        <f>K161+K187+K201</f>
        <v>89710.94</v>
      </c>
    </row>
    <row r="161" spans="1:11" s="107" customFormat="1" ht="15" customHeight="1">
      <c r="A161" s="75" t="s">
        <v>158</v>
      </c>
      <c r="B161" s="47" t="s">
        <v>416</v>
      </c>
      <c r="C161" s="43" t="s">
        <v>213</v>
      </c>
      <c r="D161" s="43" t="s">
        <v>208</v>
      </c>
      <c r="E161" s="131"/>
      <c r="F161" s="43"/>
      <c r="G161" s="90">
        <f>G182+G162</f>
        <v>70638.1</v>
      </c>
      <c r="H161" s="90">
        <f>H182+H162</f>
        <v>182.06499999999852</v>
      </c>
      <c r="I161" s="417">
        <f>I182+I162</f>
        <v>70820.16500000001</v>
      </c>
      <c r="J161" s="90">
        <f>J182+J162</f>
        <v>14251.375</v>
      </c>
      <c r="K161" s="417">
        <f>K182+K162</f>
        <v>85071.54000000001</v>
      </c>
    </row>
    <row r="162" spans="1:11" s="103" customFormat="1" ht="66" customHeight="1">
      <c r="A162" s="91" t="s">
        <v>633</v>
      </c>
      <c r="B162" s="77" t="s">
        <v>416</v>
      </c>
      <c r="C162" s="68" t="s">
        <v>213</v>
      </c>
      <c r="D162" s="68" t="s">
        <v>208</v>
      </c>
      <c r="E162" s="117" t="s">
        <v>548</v>
      </c>
      <c r="F162" s="68"/>
      <c r="G162" s="92">
        <f>G167+G172+G177</f>
        <v>70638.1</v>
      </c>
      <c r="H162" s="92">
        <f>H167+H172+H177</f>
        <v>7.0649999999985225</v>
      </c>
      <c r="I162" s="418">
        <f>I167+I172+I177</f>
        <v>70645.16500000001</v>
      </c>
      <c r="J162" s="92">
        <f>J167+J172+J177</f>
        <v>14251.375</v>
      </c>
      <c r="K162" s="418">
        <f>K167+K172+K177</f>
        <v>84896.54000000001</v>
      </c>
    </row>
    <row r="163" spans="1:11" s="4" customFormat="1" ht="27.75" customHeight="1">
      <c r="A163" s="34" t="s">
        <v>549</v>
      </c>
      <c r="B163" s="48" t="s">
        <v>416</v>
      </c>
      <c r="C163" s="35" t="s">
        <v>213</v>
      </c>
      <c r="D163" s="35" t="s">
        <v>208</v>
      </c>
      <c r="E163" s="127" t="s">
        <v>550</v>
      </c>
      <c r="F163" s="35"/>
      <c r="G163" s="61"/>
      <c r="H163" s="61"/>
      <c r="I163" s="433">
        <f>I167+I172+I177</f>
        <v>70645.16500000001</v>
      </c>
      <c r="J163" s="61"/>
      <c r="K163" s="433">
        <f>K167+K172+K177</f>
        <v>84896.54000000001</v>
      </c>
    </row>
    <row r="164" spans="1:11" s="107" customFormat="1" ht="26.25" customHeight="1" hidden="1">
      <c r="A164" s="34" t="s">
        <v>551</v>
      </c>
      <c r="B164" s="48" t="s">
        <v>416</v>
      </c>
      <c r="C164" s="35" t="s">
        <v>213</v>
      </c>
      <c r="D164" s="35" t="s">
        <v>208</v>
      </c>
      <c r="E164" s="127" t="s">
        <v>552</v>
      </c>
      <c r="F164" s="35" t="s">
        <v>115</v>
      </c>
      <c r="G164" s="61"/>
      <c r="H164" s="61"/>
      <c r="I164" s="433"/>
      <c r="J164" s="61"/>
      <c r="K164" s="433"/>
    </row>
    <row r="165" spans="1:11" s="107" customFormat="1" ht="15" customHeight="1" hidden="1">
      <c r="A165" s="152" t="s">
        <v>116</v>
      </c>
      <c r="B165" s="48" t="s">
        <v>416</v>
      </c>
      <c r="C165" s="35" t="s">
        <v>213</v>
      </c>
      <c r="D165" s="35" t="s">
        <v>208</v>
      </c>
      <c r="E165" s="127" t="s">
        <v>552</v>
      </c>
      <c r="F165" s="35" t="s">
        <v>86</v>
      </c>
      <c r="G165" s="61"/>
      <c r="H165" s="61"/>
      <c r="I165" s="433"/>
      <c r="J165" s="61"/>
      <c r="K165" s="433"/>
    </row>
    <row r="166" spans="1:11" s="107" customFormat="1" ht="15" customHeight="1" hidden="1">
      <c r="A166" s="94" t="s">
        <v>345</v>
      </c>
      <c r="B166" s="82" t="s">
        <v>416</v>
      </c>
      <c r="C166" s="113" t="s">
        <v>213</v>
      </c>
      <c r="D166" s="113" t="s">
        <v>208</v>
      </c>
      <c r="E166" s="116" t="s">
        <v>552</v>
      </c>
      <c r="F166" s="113" t="s">
        <v>226</v>
      </c>
      <c r="G166" s="298"/>
      <c r="H166" s="298"/>
      <c r="I166" s="434"/>
      <c r="J166" s="298"/>
      <c r="K166" s="434"/>
    </row>
    <row r="167" spans="1:11" s="300" customFormat="1" ht="37.5" customHeight="1">
      <c r="A167" s="34" t="s">
        <v>553</v>
      </c>
      <c r="B167" s="48" t="s">
        <v>416</v>
      </c>
      <c r="C167" s="35" t="s">
        <v>213</v>
      </c>
      <c r="D167" s="35" t="s">
        <v>208</v>
      </c>
      <c r="E167" s="127" t="s">
        <v>597</v>
      </c>
      <c r="F167" s="35"/>
      <c r="G167" s="299">
        <f>G168+G170</f>
        <v>70638.1</v>
      </c>
      <c r="H167" s="299">
        <f>H168+H170</f>
        <v>-706.4000000000015</v>
      </c>
      <c r="I167" s="435">
        <f>I168+I170</f>
        <v>69931.70000000001</v>
      </c>
      <c r="J167" s="299">
        <f>J168+J170</f>
        <v>14248</v>
      </c>
      <c r="K167" s="435">
        <f>K168+K170</f>
        <v>84179.70000000001</v>
      </c>
    </row>
    <row r="168" spans="1:11" s="300" customFormat="1" ht="15" customHeight="1">
      <c r="A168" s="152" t="s">
        <v>554</v>
      </c>
      <c r="B168" s="48" t="s">
        <v>416</v>
      </c>
      <c r="C168" s="35" t="s">
        <v>213</v>
      </c>
      <c r="D168" s="35" t="s">
        <v>208</v>
      </c>
      <c r="E168" s="127" t="s">
        <v>597</v>
      </c>
      <c r="F168" s="35" t="s">
        <v>422</v>
      </c>
      <c r="G168" s="299">
        <f>G169</f>
        <v>70638.1</v>
      </c>
      <c r="H168" s="299">
        <f>H169</f>
        <v>-23769.4</v>
      </c>
      <c r="I168" s="435">
        <f>I169</f>
        <v>46868.700000000004</v>
      </c>
      <c r="J168" s="299">
        <f>J169</f>
        <v>-962.67</v>
      </c>
      <c r="K168" s="435">
        <f>K169</f>
        <v>45906.030000000006</v>
      </c>
    </row>
    <row r="169" spans="1:11" s="300" customFormat="1" ht="15" customHeight="1" hidden="1">
      <c r="A169" s="301" t="s">
        <v>555</v>
      </c>
      <c r="B169" s="302" t="s">
        <v>416</v>
      </c>
      <c r="C169" s="303" t="s">
        <v>213</v>
      </c>
      <c r="D169" s="303" t="s">
        <v>208</v>
      </c>
      <c r="E169" s="399" t="s">
        <v>597</v>
      </c>
      <c r="F169" s="303" t="s">
        <v>556</v>
      </c>
      <c r="G169" s="304">
        <v>70638.1</v>
      </c>
      <c r="H169" s="304">
        <v>-23769.4</v>
      </c>
      <c r="I169" s="436">
        <f>G169+H169</f>
        <v>46868.700000000004</v>
      </c>
      <c r="J169" s="304">
        <v>-962.67</v>
      </c>
      <c r="K169" s="436">
        <f>I169+J169</f>
        <v>45906.030000000006</v>
      </c>
    </row>
    <row r="170" spans="1:11" s="300" customFormat="1" ht="15" customHeight="1">
      <c r="A170" s="34" t="s">
        <v>132</v>
      </c>
      <c r="B170" s="329" t="s">
        <v>416</v>
      </c>
      <c r="C170" s="330" t="s">
        <v>213</v>
      </c>
      <c r="D170" s="330" t="s">
        <v>208</v>
      </c>
      <c r="E170" s="398" t="s">
        <v>597</v>
      </c>
      <c r="F170" s="330" t="s">
        <v>89</v>
      </c>
      <c r="G170" s="299">
        <f>G171</f>
        <v>0</v>
      </c>
      <c r="H170" s="299">
        <f>H171</f>
        <v>23063</v>
      </c>
      <c r="I170" s="435">
        <f>I171</f>
        <v>23063</v>
      </c>
      <c r="J170" s="299">
        <f>J171</f>
        <v>15210.67</v>
      </c>
      <c r="K170" s="435">
        <f>K171</f>
        <v>38273.67</v>
      </c>
    </row>
    <row r="171" spans="1:11" s="300" customFormat="1" ht="15" customHeight="1" hidden="1">
      <c r="A171" s="94" t="s">
        <v>92</v>
      </c>
      <c r="B171" s="302" t="s">
        <v>416</v>
      </c>
      <c r="C171" s="303" t="s">
        <v>213</v>
      </c>
      <c r="D171" s="303" t="s">
        <v>208</v>
      </c>
      <c r="E171" s="399" t="s">
        <v>597</v>
      </c>
      <c r="F171" s="303" t="s">
        <v>91</v>
      </c>
      <c r="G171" s="403"/>
      <c r="H171" s="403">
        <v>23063</v>
      </c>
      <c r="I171" s="437">
        <f>G171+H171</f>
        <v>23063</v>
      </c>
      <c r="J171" s="403">
        <v>15210.67</v>
      </c>
      <c r="K171" s="437">
        <f>I171+J171</f>
        <v>38273.67</v>
      </c>
    </row>
    <row r="172" spans="1:11" s="305" customFormat="1" ht="45" customHeight="1">
      <c r="A172" s="34" t="s">
        <v>599</v>
      </c>
      <c r="B172" s="48" t="s">
        <v>416</v>
      </c>
      <c r="C172" s="35" t="s">
        <v>213</v>
      </c>
      <c r="D172" s="35" t="s">
        <v>208</v>
      </c>
      <c r="E172" s="398" t="s">
        <v>598</v>
      </c>
      <c r="F172" s="35"/>
      <c r="G172" s="406">
        <f>G173+G175</f>
        <v>0</v>
      </c>
      <c r="H172" s="406">
        <f>H173+H175</f>
        <v>706.4</v>
      </c>
      <c r="I172" s="438">
        <f>I173+I175</f>
        <v>706.4</v>
      </c>
      <c r="J172" s="406">
        <f>J173+J175</f>
        <v>0</v>
      </c>
      <c r="K172" s="438">
        <f>K173+K175</f>
        <v>706.4</v>
      </c>
    </row>
    <row r="173" spans="1:11" s="305" customFormat="1" ht="15" customHeight="1">
      <c r="A173" s="152" t="s">
        <v>554</v>
      </c>
      <c r="B173" s="48" t="s">
        <v>416</v>
      </c>
      <c r="C173" s="35" t="s">
        <v>213</v>
      </c>
      <c r="D173" s="35" t="s">
        <v>208</v>
      </c>
      <c r="E173" s="398" t="s">
        <v>598</v>
      </c>
      <c r="F173" s="35" t="s">
        <v>422</v>
      </c>
      <c r="G173" s="406">
        <f>G174</f>
        <v>0</v>
      </c>
      <c r="H173" s="406">
        <f>H174</f>
        <v>473.4</v>
      </c>
      <c r="I173" s="438">
        <f>I174</f>
        <v>473.4</v>
      </c>
      <c r="J173" s="406">
        <f>J174</f>
        <v>-9.7</v>
      </c>
      <c r="K173" s="438">
        <f>K174</f>
        <v>463.7</v>
      </c>
    </row>
    <row r="174" spans="1:11" s="305" customFormat="1" ht="15" customHeight="1" hidden="1">
      <c r="A174" s="301" t="s">
        <v>555</v>
      </c>
      <c r="B174" s="82" t="s">
        <v>416</v>
      </c>
      <c r="C174" s="113" t="s">
        <v>213</v>
      </c>
      <c r="D174" s="113" t="s">
        <v>208</v>
      </c>
      <c r="E174" s="402" t="s">
        <v>598</v>
      </c>
      <c r="F174" s="303" t="s">
        <v>556</v>
      </c>
      <c r="G174" s="404"/>
      <c r="H174" s="404">
        <v>473.4</v>
      </c>
      <c r="I174" s="439">
        <f>G174+H174</f>
        <v>473.4</v>
      </c>
      <c r="J174" s="404">
        <v>-9.7</v>
      </c>
      <c r="K174" s="439">
        <f>I174+J174</f>
        <v>463.7</v>
      </c>
    </row>
    <row r="175" spans="1:11" s="305" customFormat="1" ht="15" customHeight="1">
      <c r="A175" s="34" t="s">
        <v>132</v>
      </c>
      <c r="B175" s="329" t="s">
        <v>416</v>
      </c>
      <c r="C175" s="330" t="s">
        <v>213</v>
      </c>
      <c r="D175" s="330" t="s">
        <v>208</v>
      </c>
      <c r="E175" s="398" t="s">
        <v>598</v>
      </c>
      <c r="F175" s="330" t="s">
        <v>89</v>
      </c>
      <c r="G175" s="405">
        <f>G176</f>
        <v>0</v>
      </c>
      <c r="H175" s="405">
        <f>H176</f>
        <v>233</v>
      </c>
      <c r="I175" s="440">
        <f>I176</f>
        <v>233</v>
      </c>
      <c r="J175" s="405">
        <f>J176</f>
        <v>9.7</v>
      </c>
      <c r="K175" s="440">
        <f>K176</f>
        <v>242.7</v>
      </c>
    </row>
    <row r="176" spans="1:11" s="305" customFormat="1" ht="15" customHeight="1" hidden="1">
      <c r="A176" s="94" t="s">
        <v>92</v>
      </c>
      <c r="B176" s="302" t="s">
        <v>416</v>
      </c>
      <c r="C176" s="303" t="s">
        <v>213</v>
      </c>
      <c r="D176" s="303" t="s">
        <v>208</v>
      </c>
      <c r="E176" s="399" t="s">
        <v>598</v>
      </c>
      <c r="F176" s="303" t="s">
        <v>91</v>
      </c>
      <c r="G176" s="404"/>
      <c r="H176" s="404">
        <v>233</v>
      </c>
      <c r="I176" s="439">
        <f>G176+H176</f>
        <v>233</v>
      </c>
      <c r="J176" s="404">
        <v>9.7</v>
      </c>
      <c r="K176" s="439">
        <f>I176+J176</f>
        <v>242.7</v>
      </c>
    </row>
    <row r="177" spans="1:11" s="306" customFormat="1" ht="15" customHeight="1">
      <c r="A177" s="34" t="s">
        <v>553</v>
      </c>
      <c r="B177" s="48" t="s">
        <v>416</v>
      </c>
      <c r="C177" s="35" t="s">
        <v>213</v>
      </c>
      <c r="D177" s="35" t="s">
        <v>208</v>
      </c>
      <c r="E177" s="127" t="s">
        <v>600</v>
      </c>
      <c r="F177" s="35"/>
      <c r="G177" s="405">
        <f>G178+G180</f>
        <v>0</v>
      </c>
      <c r="H177" s="405">
        <f>H178+H180</f>
        <v>7.065</v>
      </c>
      <c r="I177" s="440">
        <f>I178+I180</f>
        <v>7.065</v>
      </c>
      <c r="J177" s="405">
        <f>J178+J180</f>
        <v>3.375</v>
      </c>
      <c r="K177" s="440">
        <f>K178+K180</f>
        <v>10.44</v>
      </c>
    </row>
    <row r="178" spans="1:11" s="306" customFormat="1" ht="15" customHeight="1">
      <c r="A178" s="152" t="s">
        <v>554</v>
      </c>
      <c r="B178" s="48" t="s">
        <v>416</v>
      </c>
      <c r="C178" s="35" t="s">
        <v>213</v>
      </c>
      <c r="D178" s="35" t="s">
        <v>208</v>
      </c>
      <c r="E178" s="127" t="s">
        <v>600</v>
      </c>
      <c r="F178" s="35" t="s">
        <v>422</v>
      </c>
      <c r="G178" s="405">
        <f>G179</f>
        <v>0</v>
      </c>
      <c r="H178" s="405">
        <f>H179</f>
        <v>4.735</v>
      </c>
      <c r="I178" s="440">
        <f>I179</f>
        <v>4.735</v>
      </c>
      <c r="J178" s="405">
        <f>J179</f>
        <v>1.265</v>
      </c>
      <c r="K178" s="440">
        <f>K179</f>
        <v>6</v>
      </c>
    </row>
    <row r="179" spans="1:11" s="306" customFormat="1" ht="15" customHeight="1" hidden="1">
      <c r="A179" s="301" t="s">
        <v>555</v>
      </c>
      <c r="B179" s="400" t="s">
        <v>416</v>
      </c>
      <c r="C179" s="401" t="s">
        <v>213</v>
      </c>
      <c r="D179" s="401" t="s">
        <v>208</v>
      </c>
      <c r="E179" s="402" t="s">
        <v>600</v>
      </c>
      <c r="F179" s="303" t="s">
        <v>556</v>
      </c>
      <c r="G179" s="405"/>
      <c r="H179" s="405">
        <v>4.735</v>
      </c>
      <c r="I179" s="440">
        <f>G179+H179</f>
        <v>4.735</v>
      </c>
      <c r="J179" s="405">
        <v>1.265</v>
      </c>
      <c r="K179" s="440">
        <f>I179+J179</f>
        <v>6</v>
      </c>
    </row>
    <row r="180" spans="1:11" s="306" customFormat="1" ht="15" customHeight="1">
      <c r="A180" s="34" t="s">
        <v>132</v>
      </c>
      <c r="B180" s="48" t="s">
        <v>416</v>
      </c>
      <c r="C180" s="35" t="s">
        <v>213</v>
      </c>
      <c r="D180" s="35" t="s">
        <v>208</v>
      </c>
      <c r="E180" s="127" t="s">
        <v>600</v>
      </c>
      <c r="F180" s="330" t="s">
        <v>89</v>
      </c>
      <c r="G180" s="405">
        <f>G181</f>
        <v>0</v>
      </c>
      <c r="H180" s="405">
        <f>H181</f>
        <v>2.33</v>
      </c>
      <c r="I180" s="440">
        <f>I181</f>
        <v>2.33</v>
      </c>
      <c r="J180" s="405">
        <f>J181</f>
        <v>2.11</v>
      </c>
      <c r="K180" s="440">
        <f>K181</f>
        <v>4.4399999999999995</v>
      </c>
    </row>
    <row r="181" spans="1:11" s="306" customFormat="1" ht="15" customHeight="1" hidden="1">
      <c r="A181" s="94" t="s">
        <v>92</v>
      </c>
      <c r="B181" s="400" t="s">
        <v>416</v>
      </c>
      <c r="C181" s="401" t="s">
        <v>213</v>
      </c>
      <c r="D181" s="401" t="s">
        <v>208</v>
      </c>
      <c r="E181" s="402" t="s">
        <v>600</v>
      </c>
      <c r="F181" s="303" t="s">
        <v>91</v>
      </c>
      <c r="G181" s="405"/>
      <c r="H181" s="405">
        <v>2.33</v>
      </c>
      <c r="I181" s="440">
        <f>G181+H181</f>
        <v>2.33</v>
      </c>
      <c r="J181" s="405">
        <v>2.11</v>
      </c>
      <c r="K181" s="440">
        <f>I181+J181</f>
        <v>4.4399999999999995</v>
      </c>
    </row>
    <row r="182" spans="1:11" s="107" customFormat="1" ht="29.25" customHeight="1">
      <c r="A182" s="91" t="s">
        <v>95</v>
      </c>
      <c r="B182" s="77" t="s">
        <v>416</v>
      </c>
      <c r="C182" s="68" t="s">
        <v>213</v>
      </c>
      <c r="D182" s="68" t="s">
        <v>208</v>
      </c>
      <c r="E182" s="117" t="s">
        <v>46</v>
      </c>
      <c r="F182" s="43"/>
      <c r="G182" s="90">
        <f>G183</f>
        <v>0</v>
      </c>
      <c r="H182" s="90">
        <f aca="true" t="shared" si="17" ref="H182:K185">H183</f>
        <v>175</v>
      </c>
      <c r="I182" s="417">
        <f t="shared" si="17"/>
        <v>175</v>
      </c>
      <c r="J182" s="90">
        <f t="shared" si="17"/>
        <v>0</v>
      </c>
      <c r="K182" s="417">
        <f t="shared" si="17"/>
        <v>175</v>
      </c>
    </row>
    <row r="183" spans="1:11" s="103" customFormat="1" ht="15" customHeight="1">
      <c r="A183" s="56" t="s">
        <v>64</v>
      </c>
      <c r="B183" s="48" t="s">
        <v>416</v>
      </c>
      <c r="C183" s="55" t="s">
        <v>213</v>
      </c>
      <c r="D183" s="55" t="s">
        <v>208</v>
      </c>
      <c r="E183" s="72" t="s">
        <v>146</v>
      </c>
      <c r="F183" s="68"/>
      <c r="G183" s="70">
        <f>G184</f>
        <v>0</v>
      </c>
      <c r="H183" s="70">
        <f t="shared" si="17"/>
        <v>175</v>
      </c>
      <c r="I183" s="419">
        <f t="shared" si="17"/>
        <v>175</v>
      </c>
      <c r="J183" s="70">
        <f t="shared" si="17"/>
        <v>0</v>
      </c>
      <c r="K183" s="419">
        <f t="shared" si="17"/>
        <v>175</v>
      </c>
    </row>
    <row r="184" spans="1:11" s="103" customFormat="1" ht="28.5" customHeight="1">
      <c r="A184" s="34" t="s">
        <v>114</v>
      </c>
      <c r="B184" s="48" t="s">
        <v>416</v>
      </c>
      <c r="C184" s="35" t="s">
        <v>213</v>
      </c>
      <c r="D184" s="35" t="s">
        <v>208</v>
      </c>
      <c r="E184" s="60" t="s">
        <v>146</v>
      </c>
      <c r="F184" s="35" t="s">
        <v>115</v>
      </c>
      <c r="G184" s="70">
        <f>G185</f>
        <v>0</v>
      </c>
      <c r="H184" s="70">
        <f t="shared" si="17"/>
        <v>175</v>
      </c>
      <c r="I184" s="419">
        <f t="shared" si="17"/>
        <v>175</v>
      </c>
      <c r="J184" s="70">
        <f t="shared" si="17"/>
        <v>0</v>
      </c>
      <c r="K184" s="419">
        <f t="shared" si="17"/>
        <v>175</v>
      </c>
    </row>
    <row r="185" spans="1:11" s="103" customFormat="1" ht="29.25" customHeight="1">
      <c r="A185" s="152" t="s">
        <v>116</v>
      </c>
      <c r="B185" s="48" t="s">
        <v>416</v>
      </c>
      <c r="C185" s="35" t="s">
        <v>213</v>
      </c>
      <c r="D185" s="35" t="s">
        <v>208</v>
      </c>
      <c r="E185" s="60" t="s">
        <v>146</v>
      </c>
      <c r="F185" s="35" t="s">
        <v>86</v>
      </c>
      <c r="G185" s="70">
        <f>G186</f>
        <v>0</v>
      </c>
      <c r="H185" s="70">
        <f t="shared" si="17"/>
        <v>175</v>
      </c>
      <c r="I185" s="419">
        <f t="shared" si="17"/>
        <v>175</v>
      </c>
      <c r="J185" s="70">
        <f t="shared" si="17"/>
        <v>0</v>
      </c>
      <c r="K185" s="419">
        <f t="shared" si="17"/>
        <v>175</v>
      </c>
    </row>
    <row r="186" spans="1:11" s="13" customFormat="1" ht="30" customHeight="1" hidden="1">
      <c r="A186" s="94" t="s">
        <v>345</v>
      </c>
      <c r="B186" s="48" t="s">
        <v>416</v>
      </c>
      <c r="C186" s="113" t="s">
        <v>213</v>
      </c>
      <c r="D186" s="113" t="s">
        <v>208</v>
      </c>
      <c r="E186" s="84" t="s">
        <v>146</v>
      </c>
      <c r="F186" s="113" t="s">
        <v>226</v>
      </c>
      <c r="G186" s="61"/>
      <c r="H186" s="61">
        <v>175</v>
      </c>
      <c r="I186" s="433">
        <f>G186+H186</f>
        <v>175</v>
      </c>
      <c r="J186" s="61"/>
      <c r="K186" s="433">
        <f>I186+J186</f>
        <v>175</v>
      </c>
    </row>
    <row r="187" spans="1:11" s="107" customFormat="1" ht="15" customHeight="1">
      <c r="A187" s="75" t="s">
        <v>215</v>
      </c>
      <c r="B187" s="47" t="s">
        <v>416</v>
      </c>
      <c r="C187" s="43" t="s">
        <v>213</v>
      </c>
      <c r="D187" s="43" t="s">
        <v>209</v>
      </c>
      <c r="E187" s="131"/>
      <c r="F187" s="43"/>
      <c r="G187" s="44">
        <f>G196</f>
        <v>0</v>
      </c>
      <c r="H187" s="44">
        <f>H196</f>
        <v>60</v>
      </c>
      <c r="I187" s="417">
        <f>I196</f>
        <v>60</v>
      </c>
      <c r="J187" s="44">
        <f>J196</f>
        <v>0</v>
      </c>
      <c r="K187" s="417">
        <f>K196</f>
        <v>60</v>
      </c>
    </row>
    <row r="188" spans="1:11" s="107" customFormat="1" ht="15" customHeight="1" hidden="1">
      <c r="A188" s="91" t="s">
        <v>557</v>
      </c>
      <c r="B188" s="77" t="s">
        <v>416</v>
      </c>
      <c r="C188" s="68" t="s">
        <v>213</v>
      </c>
      <c r="D188" s="68" t="s">
        <v>209</v>
      </c>
      <c r="E188" s="117" t="s">
        <v>558</v>
      </c>
      <c r="F188" s="68"/>
      <c r="G188" s="44"/>
      <c r="H188" s="44"/>
      <c r="I188" s="417"/>
      <c r="J188" s="44"/>
      <c r="K188" s="417"/>
    </row>
    <row r="189" spans="1:11" s="107" customFormat="1" ht="15" customHeight="1" hidden="1">
      <c r="A189" s="56" t="s">
        <v>559</v>
      </c>
      <c r="B189" s="54" t="s">
        <v>416</v>
      </c>
      <c r="C189" s="55" t="s">
        <v>213</v>
      </c>
      <c r="D189" s="55" t="s">
        <v>209</v>
      </c>
      <c r="E189" s="72" t="s">
        <v>560</v>
      </c>
      <c r="F189" s="55"/>
      <c r="G189" s="44"/>
      <c r="H189" s="44"/>
      <c r="I189" s="417"/>
      <c r="J189" s="44"/>
      <c r="K189" s="417"/>
    </row>
    <row r="190" spans="1:11" s="107" customFormat="1" ht="15" customHeight="1" hidden="1">
      <c r="A190" s="34" t="s">
        <v>561</v>
      </c>
      <c r="B190" s="48" t="s">
        <v>416</v>
      </c>
      <c r="C190" s="35" t="s">
        <v>213</v>
      </c>
      <c r="D190" s="35" t="s">
        <v>209</v>
      </c>
      <c r="E190" s="127" t="s">
        <v>562</v>
      </c>
      <c r="F190" s="35"/>
      <c r="G190" s="52"/>
      <c r="H190" s="52"/>
      <c r="I190" s="433"/>
      <c r="J190" s="52"/>
      <c r="K190" s="433"/>
    </row>
    <row r="191" spans="1:11" s="107" customFormat="1" ht="15" customHeight="1" hidden="1">
      <c r="A191" s="152" t="s">
        <v>544</v>
      </c>
      <c r="B191" s="48" t="s">
        <v>416</v>
      </c>
      <c r="C191" s="35" t="s">
        <v>213</v>
      </c>
      <c r="D191" s="35" t="s">
        <v>209</v>
      </c>
      <c r="E191" s="127" t="s">
        <v>562</v>
      </c>
      <c r="F191" s="35" t="s">
        <v>545</v>
      </c>
      <c r="G191" s="52"/>
      <c r="H191" s="52"/>
      <c r="I191" s="433"/>
      <c r="J191" s="52"/>
      <c r="K191" s="433"/>
    </row>
    <row r="192" spans="1:11" s="107" customFormat="1" ht="15" customHeight="1" hidden="1">
      <c r="A192" s="81" t="s">
        <v>544</v>
      </c>
      <c r="B192" s="48" t="s">
        <v>416</v>
      </c>
      <c r="C192" s="35" t="s">
        <v>213</v>
      </c>
      <c r="D192" s="35" t="s">
        <v>209</v>
      </c>
      <c r="E192" s="127" t="s">
        <v>562</v>
      </c>
      <c r="F192" s="113" t="s">
        <v>546</v>
      </c>
      <c r="G192" s="52"/>
      <c r="H192" s="52"/>
      <c r="I192" s="433"/>
      <c r="J192" s="52"/>
      <c r="K192" s="433"/>
    </row>
    <row r="193" spans="1:11" s="107" customFormat="1" ht="15" customHeight="1" hidden="1">
      <c r="A193" s="34" t="s">
        <v>563</v>
      </c>
      <c r="B193" s="48" t="s">
        <v>416</v>
      </c>
      <c r="C193" s="35" t="s">
        <v>213</v>
      </c>
      <c r="D193" s="35" t="s">
        <v>209</v>
      </c>
      <c r="E193" s="127" t="s">
        <v>564</v>
      </c>
      <c r="F193" s="35"/>
      <c r="G193" s="52"/>
      <c r="H193" s="52"/>
      <c r="I193" s="433"/>
      <c r="J193" s="52"/>
      <c r="K193" s="433"/>
    </row>
    <row r="194" spans="1:11" s="107" customFormat="1" ht="15" customHeight="1" hidden="1">
      <c r="A194" s="152" t="s">
        <v>544</v>
      </c>
      <c r="B194" s="48" t="s">
        <v>416</v>
      </c>
      <c r="C194" s="35" t="s">
        <v>213</v>
      </c>
      <c r="D194" s="35" t="s">
        <v>209</v>
      </c>
      <c r="E194" s="127" t="s">
        <v>564</v>
      </c>
      <c r="F194" s="35" t="s">
        <v>545</v>
      </c>
      <c r="G194" s="52"/>
      <c r="H194" s="52"/>
      <c r="I194" s="433"/>
      <c r="J194" s="52"/>
      <c r="K194" s="433"/>
    </row>
    <row r="195" spans="1:11" s="107" customFormat="1" ht="15" customHeight="1" hidden="1">
      <c r="A195" s="81" t="s">
        <v>544</v>
      </c>
      <c r="B195" s="48" t="s">
        <v>416</v>
      </c>
      <c r="C195" s="35" t="s">
        <v>213</v>
      </c>
      <c r="D195" s="35" t="s">
        <v>209</v>
      </c>
      <c r="E195" s="127" t="s">
        <v>564</v>
      </c>
      <c r="F195" s="113" t="s">
        <v>546</v>
      </c>
      <c r="G195" s="52"/>
      <c r="H195" s="52"/>
      <c r="I195" s="433"/>
      <c r="J195" s="52"/>
      <c r="K195" s="433"/>
    </row>
    <row r="196" spans="1:11" s="4" customFormat="1" ht="29.25" customHeight="1">
      <c r="A196" s="91" t="s">
        <v>95</v>
      </c>
      <c r="B196" s="77" t="s">
        <v>416</v>
      </c>
      <c r="C196" s="68" t="s">
        <v>213</v>
      </c>
      <c r="D196" s="68" t="s">
        <v>209</v>
      </c>
      <c r="E196" s="117" t="s">
        <v>46</v>
      </c>
      <c r="F196" s="25"/>
      <c r="G196" s="38">
        <f>G197</f>
        <v>0</v>
      </c>
      <c r="H196" s="38">
        <f aca="true" t="shared" si="18" ref="H196:K199">H197</f>
        <v>60</v>
      </c>
      <c r="I196" s="420">
        <f t="shared" si="18"/>
        <v>60</v>
      </c>
      <c r="J196" s="38">
        <f t="shared" si="18"/>
        <v>0</v>
      </c>
      <c r="K196" s="420">
        <f t="shared" si="18"/>
        <v>60</v>
      </c>
    </row>
    <row r="197" spans="1:11" s="18" customFormat="1" ht="15" customHeight="1">
      <c r="A197" s="56" t="s">
        <v>219</v>
      </c>
      <c r="B197" s="48" t="s">
        <v>416</v>
      </c>
      <c r="C197" s="55" t="s">
        <v>213</v>
      </c>
      <c r="D197" s="55" t="s">
        <v>209</v>
      </c>
      <c r="E197" s="72" t="s">
        <v>188</v>
      </c>
      <c r="F197" s="55"/>
      <c r="G197" s="67">
        <f>G198</f>
        <v>0</v>
      </c>
      <c r="H197" s="67">
        <f t="shared" si="18"/>
        <v>60</v>
      </c>
      <c r="I197" s="419">
        <f t="shared" si="18"/>
        <v>60</v>
      </c>
      <c r="J197" s="67">
        <f t="shared" si="18"/>
        <v>0</v>
      </c>
      <c r="K197" s="419">
        <f t="shared" si="18"/>
        <v>60</v>
      </c>
    </row>
    <row r="198" spans="1:11" s="18" customFormat="1" ht="28.5" customHeight="1">
      <c r="A198" s="34" t="s">
        <v>114</v>
      </c>
      <c r="B198" s="48" t="s">
        <v>416</v>
      </c>
      <c r="C198" s="25" t="s">
        <v>213</v>
      </c>
      <c r="D198" s="25" t="s">
        <v>209</v>
      </c>
      <c r="E198" s="60" t="s">
        <v>188</v>
      </c>
      <c r="F198" s="35" t="s">
        <v>115</v>
      </c>
      <c r="G198" s="67">
        <f>G199</f>
        <v>0</v>
      </c>
      <c r="H198" s="67">
        <f t="shared" si="18"/>
        <v>60</v>
      </c>
      <c r="I198" s="419">
        <f t="shared" si="18"/>
        <v>60</v>
      </c>
      <c r="J198" s="67">
        <f t="shared" si="18"/>
        <v>0</v>
      </c>
      <c r="K198" s="419">
        <f t="shared" si="18"/>
        <v>60</v>
      </c>
    </row>
    <row r="199" spans="1:11" s="18" customFormat="1" ht="30" customHeight="1">
      <c r="A199" s="152" t="s">
        <v>116</v>
      </c>
      <c r="B199" s="48" t="s">
        <v>416</v>
      </c>
      <c r="C199" s="25" t="s">
        <v>213</v>
      </c>
      <c r="D199" s="25" t="s">
        <v>209</v>
      </c>
      <c r="E199" s="60" t="s">
        <v>188</v>
      </c>
      <c r="F199" s="35" t="s">
        <v>86</v>
      </c>
      <c r="G199" s="67">
        <f>G200</f>
        <v>0</v>
      </c>
      <c r="H199" s="67">
        <f t="shared" si="18"/>
        <v>60</v>
      </c>
      <c r="I199" s="419">
        <f t="shared" si="18"/>
        <v>60</v>
      </c>
      <c r="J199" s="67">
        <f t="shared" si="18"/>
        <v>0</v>
      </c>
      <c r="K199" s="419">
        <f t="shared" si="18"/>
        <v>60</v>
      </c>
    </row>
    <row r="200" spans="1:11" ht="29.25" customHeight="1" hidden="1">
      <c r="A200" s="94" t="s">
        <v>345</v>
      </c>
      <c r="B200" s="48" t="s">
        <v>416</v>
      </c>
      <c r="C200" s="93" t="s">
        <v>213</v>
      </c>
      <c r="D200" s="93" t="s">
        <v>209</v>
      </c>
      <c r="E200" s="84" t="s">
        <v>188</v>
      </c>
      <c r="F200" s="93" t="s">
        <v>593</v>
      </c>
      <c r="G200" s="125"/>
      <c r="H200" s="125">
        <v>60</v>
      </c>
      <c r="I200" s="441">
        <f>G200+H200</f>
        <v>60</v>
      </c>
      <c r="J200" s="125"/>
      <c r="K200" s="441">
        <f>I200+J200</f>
        <v>60</v>
      </c>
    </row>
    <row r="201" spans="1:11" s="17" customFormat="1" ht="15" customHeight="1">
      <c r="A201" s="75" t="s">
        <v>207</v>
      </c>
      <c r="B201" s="47" t="s">
        <v>416</v>
      </c>
      <c r="C201" s="43" t="s">
        <v>213</v>
      </c>
      <c r="D201" s="43" t="s">
        <v>211</v>
      </c>
      <c r="E201" s="85"/>
      <c r="F201" s="43"/>
      <c r="G201" s="44">
        <f>G202+G241</f>
        <v>4152.2</v>
      </c>
      <c r="H201" s="44">
        <f>H202+H241</f>
        <v>290.1</v>
      </c>
      <c r="I201" s="417">
        <f>I202+I241</f>
        <v>4442.3</v>
      </c>
      <c r="J201" s="44">
        <f>J202+J241</f>
        <v>137.1</v>
      </c>
      <c r="K201" s="417">
        <f>K202+K241</f>
        <v>4579.4</v>
      </c>
    </row>
    <row r="202" spans="1:11" s="4" customFormat="1" ht="42.75" customHeight="1">
      <c r="A202" s="91" t="s">
        <v>634</v>
      </c>
      <c r="B202" s="77" t="s">
        <v>416</v>
      </c>
      <c r="C202" s="160" t="s">
        <v>213</v>
      </c>
      <c r="D202" s="160" t="s">
        <v>211</v>
      </c>
      <c r="E202" s="117" t="s">
        <v>283</v>
      </c>
      <c r="F202" s="35"/>
      <c r="G202" s="114">
        <f>G203+G225</f>
        <v>2870</v>
      </c>
      <c r="H202" s="114">
        <f>H203+H225</f>
        <v>288.8</v>
      </c>
      <c r="I202" s="431">
        <f>I203+I225</f>
        <v>3158.8</v>
      </c>
      <c r="J202" s="114">
        <f>J203+J225</f>
        <v>136.1</v>
      </c>
      <c r="K202" s="431">
        <f>K203+K225</f>
        <v>3294.9</v>
      </c>
    </row>
    <row r="203" spans="1:11" s="4" customFormat="1" ht="28.5" customHeight="1" hidden="1">
      <c r="A203" s="56" t="s">
        <v>284</v>
      </c>
      <c r="B203" s="54" t="s">
        <v>416</v>
      </c>
      <c r="C203" s="133" t="s">
        <v>213</v>
      </c>
      <c r="D203" s="133" t="s">
        <v>211</v>
      </c>
      <c r="E203" s="72" t="s">
        <v>285</v>
      </c>
      <c r="F203" s="50"/>
      <c r="G203" s="114">
        <f>G205+G217</f>
        <v>0</v>
      </c>
      <c r="H203" s="114">
        <f>H205+H217</f>
        <v>0</v>
      </c>
      <c r="I203" s="431">
        <f>I205+I217</f>
        <v>0</v>
      </c>
      <c r="J203" s="114">
        <f>J205+J217</f>
        <v>0</v>
      </c>
      <c r="K203" s="431">
        <f>K205+K217</f>
        <v>0</v>
      </c>
    </row>
    <row r="204" spans="1:11" s="151" customFormat="1" ht="15" customHeight="1" hidden="1">
      <c r="A204" s="27"/>
      <c r="B204" s="48"/>
      <c r="C204" s="134"/>
      <c r="D204" s="134"/>
      <c r="E204" s="60"/>
      <c r="F204" s="32"/>
      <c r="G204" s="62"/>
      <c r="H204" s="62"/>
      <c r="I204" s="416"/>
      <c r="J204" s="62"/>
      <c r="K204" s="416"/>
    </row>
    <row r="205" spans="1:11" s="4" customFormat="1" ht="14.25" customHeight="1" hidden="1">
      <c r="A205" s="178" t="s">
        <v>151</v>
      </c>
      <c r="B205" s="48" t="s">
        <v>416</v>
      </c>
      <c r="C205" s="35" t="s">
        <v>213</v>
      </c>
      <c r="D205" s="35" t="s">
        <v>211</v>
      </c>
      <c r="E205" s="127" t="s">
        <v>286</v>
      </c>
      <c r="F205" s="50"/>
      <c r="G205" s="129">
        <f>G206</f>
        <v>0</v>
      </c>
      <c r="H205" s="129">
        <f aca="true" t="shared" si="19" ref="H205:K207">H206</f>
        <v>0</v>
      </c>
      <c r="I205" s="409">
        <f t="shared" si="19"/>
        <v>0</v>
      </c>
      <c r="J205" s="129">
        <f t="shared" si="19"/>
        <v>0</v>
      </c>
      <c r="K205" s="409">
        <f t="shared" si="19"/>
        <v>0</v>
      </c>
    </row>
    <row r="206" spans="1:11" s="18" customFormat="1" ht="27" customHeight="1" hidden="1">
      <c r="A206" s="34" t="s">
        <v>114</v>
      </c>
      <c r="B206" s="48" t="s">
        <v>416</v>
      </c>
      <c r="C206" s="25" t="s">
        <v>213</v>
      </c>
      <c r="D206" s="25" t="s">
        <v>211</v>
      </c>
      <c r="E206" s="127" t="s">
        <v>286</v>
      </c>
      <c r="F206" s="50" t="s">
        <v>115</v>
      </c>
      <c r="G206" s="144">
        <f>G207</f>
        <v>0</v>
      </c>
      <c r="H206" s="144">
        <f t="shared" si="19"/>
        <v>0</v>
      </c>
      <c r="I206" s="397">
        <f t="shared" si="19"/>
        <v>0</v>
      </c>
      <c r="J206" s="144">
        <f t="shared" si="19"/>
        <v>0</v>
      </c>
      <c r="K206" s="397">
        <f t="shared" si="19"/>
        <v>0</v>
      </c>
    </row>
    <row r="207" spans="1:11" s="18" customFormat="1" ht="27" customHeight="1" hidden="1">
      <c r="A207" s="152" t="s">
        <v>116</v>
      </c>
      <c r="B207" s="48" t="s">
        <v>416</v>
      </c>
      <c r="C207" s="25" t="s">
        <v>213</v>
      </c>
      <c r="D207" s="25" t="s">
        <v>211</v>
      </c>
      <c r="E207" s="127" t="s">
        <v>286</v>
      </c>
      <c r="F207" s="50" t="s">
        <v>86</v>
      </c>
      <c r="G207" s="144">
        <f>G208</f>
        <v>0</v>
      </c>
      <c r="H207" s="144">
        <f t="shared" si="19"/>
        <v>0</v>
      </c>
      <c r="I207" s="397">
        <f t="shared" si="19"/>
        <v>0</v>
      </c>
      <c r="J207" s="144">
        <f t="shared" si="19"/>
        <v>0</v>
      </c>
      <c r="K207" s="397">
        <f t="shared" si="19"/>
        <v>0</v>
      </c>
    </row>
    <row r="208" spans="1:11" ht="27" customHeight="1" hidden="1">
      <c r="A208" s="94" t="s">
        <v>345</v>
      </c>
      <c r="B208" s="82" t="s">
        <v>416</v>
      </c>
      <c r="C208" s="93" t="s">
        <v>213</v>
      </c>
      <c r="D208" s="93" t="s">
        <v>211</v>
      </c>
      <c r="E208" s="143" t="s">
        <v>286</v>
      </c>
      <c r="F208" s="101" t="s">
        <v>226</v>
      </c>
      <c r="G208" s="40"/>
      <c r="H208" s="40"/>
      <c r="I208" s="424"/>
      <c r="J208" s="40"/>
      <c r="K208" s="424"/>
    </row>
    <row r="209" spans="1:11" s="18" customFormat="1" ht="38.25" hidden="1">
      <c r="A209" s="165" t="s">
        <v>152</v>
      </c>
      <c r="B209" s="48" t="s">
        <v>416</v>
      </c>
      <c r="C209" s="55" t="s">
        <v>213</v>
      </c>
      <c r="D209" s="55" t="s">
        <v>211</v>
      </c>
      <c r="E209" s="127" t="s">
        <v>570</v>
      </c>
      <c r="F209" s="87"/>
      <c r="G209" s="144">
        <f>G210</f>
        <v>0</v>
      </c>
      <c r="H209" s="144">
        <f aca="true" t="shared" si="20" ref="H209:K211">H210</f>
        <v>0</v>
      </c>
      <c r="I209" s="397">
        <f t="shared" si="20"/>
        <v>0</v>
      </c>
      <c r="J209" s="144">
        <f t="shared" si="20"/>
        <v>0</v>
      </c>
      <c r="K209" s="397">
        <f t="shared" si="20"/>
        <v>0</v>
      </c>
    </row>
    <row r="210" spans="1:11" s="18" customFormat="1" ht="26.25" customHeight="1" hidden="1">
      <c r="A210" s="34" t="s">
        <v>114</v>
      </c>
      <c r="B210" s="48" t="s">
        <v>416</v>
      </c>
      <c r="C210" s="25" t="s">
        <v>213</v>
      </c>
      <c r="D210" s="25" t="s">
        <v>211</v>
      </c>
      <c r="E210" s="127" t="s">
        <v>570</v>
      </c>
      <c r="F210" s="50" t="s">
        <v>115</v>
      </c>
      <c r="G210" s="144">
        <f>G211</f>
        <v>0</v>
      </c>
      <c r="H210" s="144">
        <f t="shared" si="20"/>
        <v>0</v>
      </c>
      <c r="I210" s="397">
        <f t="shared" si="20"/>
        <v>0</v>
      </c>
      <c r="J210" s="144">
        <f t="shared" si="20"/>
        <v>0</v>
      </c>
      <c r="K210" s="397">
        <f t="shared" si="20"/>
        <v>0</v>
      </c>
    </row>
    <row r="211" spans="1:11" s="18" customFormat="1" ht="26.25" customHeight="1" hidden="1">
      <c r="A211" s="152" t="s">
        <v>116</v>
      </c>
      <c r="B211" s="48" t="s">
        <v>416</v>
      </c>
      <c r="C211" s="25" t="s">
        <v>213</v>
      </c>
      <c r="D211" s="25" t="s">
        <v>211</v>
      </c>
      <c r="E211" s="127" t="s">
        <v>570</v>
      </c>
      <c r="F211" s="50" t="s">
        <v>86</v>
      </c>
      <c r="G211" s="144">
        <f>G212</f>
        <v>0</v>
      </c>
      <c r="H211" s="144">
        <f t="shared" si="20"/>
        <v>0</v>
      </c>
      <c r="I211" s="397">
        <f t="shared" si="20"/>
        <v>0</v>
      </c>
      <c r="J211" s="144">
        <f t="shared" si="20"/>
        <v>0</v>
      </c>
      <c r="K211" s="397">
        <f t="shared" si="20"/>
        <v>0</v>
      </c>
    </row>
    <row r="212" spans="1:11" ht="27" customHeight="1" hidden="1">
      <c r="A212" s="94" t="s">
        <v>345</v>
      </c>
      <c r="B212" s="82" t="s">
        <v>416</v>
      </c>
      <c r="C212" s="93" t="s">
        <v>213</v>
      </c>
      <c r="D212" s="93" t="s">
        <v>211</v>
      </c>
      <c r="E212" s="127" t="s">
        <v>570</v>
      </c>
      <c r="F212" s="101" t="s">
        <v>226</v>
      </c>
      <c r="G212" s="39"/>
      <c r="H212" s="39"/>
      <c r="I212" s="394"/>
      <c r="J212" s="39"/>
      <c r="K212" s="394"/>
    </row>
    <row r="213" spans="1:11" s="4" customFormat="1" ht="15.75" customHeight="1" hidden="1">
      <c r="A213" s="178" t="s">
        <v>153</v>
      </c>
      <c r="B213" s="48" t="s">
        <v>416</v>
      </c>
      <c r="C213" s="35" t="s">
        <v>213</v>
      </c>
      <c r="D213" s="35" t="s">
        <v>211</v>
      </c>
      <c r="E213" s="127" t="s">
        <v>571</v>
      </c>
      <c r="F213" s="50"/>
      <c r="G213" s="129">
        <f>G214</f>
        <v>0</v>
      </c>
      <c r="H213" s="129">
        <f aca="true" t="shared" si="21" ref="H213:K215">H214</f>
        <v>0</v>
      </c>
      <c r="I213" s="409">
        <f t="shared" si="21"/>
        <v>0</v>
      </c>
      <c r="J213" s="129">
        <f t="shared" si="21"/>
        <v>0</v>
      </c>
      <c r="K213" s="409">
        <f t="shared" si="21"/>
        <v>0</v>
      </c>
    </row>
    <row r="214" spans="1:11" s="18" customFormat="1" ht="28.5" customHeight="1" hidden="1">
      <c r="A214" s="34" t="s">
        <v>114</v>
      </c>
      <c r="B214" s="48" t="s">
        <v>416</v>
      </c>
      <c r="C214" s="25" t="s">
        <v>213</v>
      </c>
      <c r="D214" s="25" t="s">
        <v>211</v>
      </c>
      <c r="E214" s="127" t="s">
        <v>571</v>
      </c>
      <c r="F214" s="50" t="s">
        <v>115</v>
      </c>
      <c r="G214" s="144">
        <f>G215</f>
        <v>0</v>
      </c>
      <c r="H214" s="144">
        <f t="shared" si="21"/>
        <v>0</v>
      </c>
      <c r="I214" s="397">
        <f t="shared" si="21"/>
        <v>0</v>
      </c>
      <c r="J214" s="144">
        <f t="shared" si="21"/>
        <v>0</v>
      </c>
      <c r="K214" s="397">
        <f t="shared" si="21"/>
        <v>0</v>
      </c>
    </row>
    <row r="215" spans="1:11" s="18" customFormat="1" ht="27" customHeight="1" hidden="1">
      <c r="A215" s="152" t="s">
        <v>116</v>
      </c>
      <c r="B215" s="48" t="s">
        <v>416</v>
      </c>
      <c r="C215" s="25" t="s">
        <v>213</v>
      </c>
      <c r="D215" s="25" t="s">
        <v>211</v>
      </c>
      <c r="E215" s="127" t="s">
        <v>571</v>
      </c>
      <c r="F215" s="50" t="s">
        <v>86</v>
      </c>
      <c r="G215" s="144">
        <f>G216</f>
        <v>0</v>
      </c>
      <c r="H215" s="144">
        <f t="shared" si="21"/>
        <v>0</v>
      </c>
      <c r="I215" s="397">
        <f t="shared" si="21"/>
        <v>0</v>
      </c>
      <c r="J215" s="144">
        <f t="shared" si="21"/>
        <v>0</v>
      </c>
      <c r="K215" s="397">
        <f t="shared" si="21"/>
        <v>0</v>
      </c>
    </row>
    <row r="216" spans="1:11" ht="26.25" customHeight="1" hidden="1">
      <c r="A216" s="94" t="s">
        <v>345</v>
      </c>
      <c r="B216" s="82" t="s">
        <v>416</v>
      </c>
      <c r="C216" s="93" t="s">
        <v>213</v>
      </c>
      <c r="D216" s="93" t="s">
        <v>211</v>
      </c>
      <c r="E216" s="127" t="s">
        <v>571</v>
      </c>
      <c r="F216" s="101" t="s">
        <v>226</v>
      </c>
      <c r="G216" s="40"/>
      <c r="H216" s="40"/>
      <c r="I216" s="424"/>
      <c r="J216" s="40"/>
      <c r="K216" s="424"/>
    </row>
    <row r="217" spans="1:11" s="4" customFormat="1" ht="15" customHeight="1" hidden="1">
      <c r="A217" s="34" t="s">
        <v>237</v>
      </c>
      <c r="B217" s="48" t="s">
        <v>416</v>
      </c>
      <c r="C217" s="35" t="s">
        <v>213</v>
      </c>
      <c r="D217" s="35" t="s">
        <v>211</v>
      </c>
      <c r="E217" s="127" t="s">
        <v>288</v>
      </c>
      <c r="F217" s="50"/>
      <c r="G217" s="129">
        <f>G218</f>
        <v>0</v>
      </c>
      <c r="H217" s="129">
        <f aca="true" t="shared" si="22" ref="H217:K219">H218</f>
        <v>0</v>
      </c>
      <c r="I217" s="409">
        <f t="shared" si="22"/>
        <v>0</v>
      </c>
      <c r="J217" s="129">
        <f t="shared" si="22"/>
        <v>0</v>
      </c>
      <c r="K217" s="409">
        <f t="shared" si="22"/>
        <v>0</v>
      </c>
    </row>
    <row r="218" spans="1:11" s="18" customFormat="1" ht="28.5" customHeight="1" hidden="1">
      <c r="A218" s="34" t="s">
        <v>114</v>
      </c>
      <c r="B218" s="48" t="s">
        <v>416</v>
      </c>
      <c r="C218" s="35" t="s">
        <v>213</v>
      </c>
      <c r="D218" s="35" t="s">
        <v>211</v>
      </c>
      <c r="E218" s="127" t="s">
        <v>288</v>
      </c>
      <c r="F218" s="50" t="s">
        <v>115</v>
      </c>
      <c r="G218" s="144">
        <f>G219</f>
        <v>0</v>
      </c>
      <c r="H218" s="144">
        <f t="shared" si="22"/>
        <v>0</v>
      </c>
      <c r="I218" s="397">
        <f t="shared" si="22"/>
        <v>0</v>
      </c>
      <c r="J218" s="144">
        <f t="shared" si="22"/>
        <v>0</v>
      </c>
      <c r="K218" s="397">
        <f t="shared" si="22"/>
        <v>0</v>
      </c>
    </row>
    <row r="219" spans="1:11" s="18" customFormat="1" ht="30" customHeight="1" hidden="1">
      <c r="A219" s="152" t="s">
        <v>116</v>
      </c>
      <c r="B219" s="48" t="s">
        <v>416</v>
      </c>
      <c r="C219" s="35" t="s">
        <v>213</v>
      </c>
      <c r="D219" s="35" t="s">
        <v>211</v>
      </c>
      <c r="E219" s="127" t="s">
        <v>288</v>
      </c>
      <c r="F219" s="50" t="s">
        <v>86</v>
      </c>
      <c r="G219" s="144">
        <f>G220</f>
        <v>0</v>
      </c>
      <c r="H219" s="144">
        <f t="shared" si="22"/>
        <v>0</v>
      </c>
      <c r="I219" s="397">
        <f t="shared" si="22"/>
        <v>0</v>
      </c>
      <c r="J219" s="144">
        <f t="shared" si="22"/>
        <v>0</v>
      </c>
      <c r="K219" s="397">
        <f t="shared" si="22"/>
        <v>0</v>
      </c>
    </row>
    <row r="220" spans="1:11" ht="27" customHeight="1" hidden="1">
      <c r="A220" s="94" t="s">
        <v>345</v>
      </c>
      <c r="B220" s="82" t="s">
        <v>416</v>
      </c>
      <c r="C220" s="93" t="s">
        <v>213</v>
      </c>
      <c r="D220" s="93" t="s">
        <v>211</v>
      </c>
      <c r="E220" s="143" t="s">
        <v>288</v>
      </c>
      <c r="F220" s="101" t="s">
        <v>226</v>
      </c>
      <c r="G220" s="40"/>
      <c r="H220" s="40"/>
      <c r="I220" s="424"/>
      <c r="J220" s="40"/>
      <c r="K220" s="424"/>
    </row>
    <row r="221" spans="1:11" s="4" customFormat="1" ht="27.75" customHeight="1" hidden="1">
      <c r="A221" s="34" t="s">
        <v>154</v>
      </c>
      <c r="B221" s="48" t="s">
        <v>416</v>
      </c>
      <c r="C221" s="35" t="s">
        <v>213</v>
      </c>
      <c r="D221" s="35" t="s">
        <v>211</v>
      </c>
      <c r="E221" s="127" t="s">
        <v>289</v>
      </c>
      <c r="F221" s="50"/>
      <c r="G221" s="129">
        <f>G222</f>
        <v>0</v>
      </c>
      <c r="H221" s="129">
        <f aca="true" t="shared" si="23" ref="H221:K223">H222</f>
        <v>0</v>
      </c>
      <c r="I221" s="409">
        <f t="shared" si="23"/>
        <v>0</v>
      </c>
      <c r="J221" s="129">
        <f t="shared" si="23"/>
        <v>0</v>
      </c>
      <c r="K221" s="409">
        <f t="shared" si="23"/>
        <v>0</v>
      </c>
    </row>
    <row r="222" spans="1:11" s="4" customFormat="1" ht="27.75" customHeight="1" hidden="1">
      <c r="A222" s="34" t="s">
        <v>114</v>
      </c>
      <c r="B222" s="48" t="s">
        <v>416</v>
      </c>
      <c r="C222" s="25" t="s">
        <v>213</v>
      </c>
      <c r="D222" s="25" t="s">
        <v>211</v>
      </c>
      <c r="E222" s="127" t="s">
        <v>289</v>
      </c>
      <c r="F222" s="50" t="s">
        <v>115</v>
      </c>
      <c r="G222" s="39">
        <f>G223</f>
        <v>0</v>
      </c>
      <c r="H222" s="39">
        <f t="shared" si="23"/>
        <v>0</v>
      </c>
      <c r="I222" s="394">
        <f t="shared" si="23"/>
        <v>0</v>
      </c>
      <c r="J222" s="39">
        <f t="shared" si="23"/>
        <v>0</v>
      </c>
      <c r="K222" s="394">
        <f t="shared" si="23"/>
        <v>0</v>
      </c>
    </row>
    <row r="223" spans="1:11" s="4" customFormat="1" ht="27.75" customHeight="1" hidden="1">
      <c r="A223" s="152" t="s">
        <v>116</v>
      </c>
      <c r="B223" s="48" t="s">
        <v>416</v>
      </c>
      <c r="C223" s="25" t="s">
        <v>213</v>
      </c>
      <c r="D223" s="25" t="s">
        <v>211</v>
      </c>
      <c r="E223" s="127" t="s">
        <v>289</v>
      </c>
      <c r="F223" s="50" t="s">
        <v>86</v>
      </c>
      <c r="G223" s="39">
        <f>G224</f>
        <v>0</v>
      </c>
      <c r="H223" s="39">
        <f t="shared" si="23"/>
        <v>0</v>
      </c>
      <c r="I223" s="394">
        <f t="shared" si="23"/>
        <v>0</v>
      </c>
      <c r="J223" s="39">
        <f t="shared" si="23"/>
        <v>0</v>
      </c>
      <c r="K223" s="394">
        <f t="shared" si="23"/>
        <v>0</v>
      </c>
    </row>
    <row r="224" spans="1:11" ht="27" customHeight="1" hidden="1">
      <c r="A224" s="94" t="s">
        <v>345</v>
      </c>
      <c r="B224" s="82" t="s">
        <v>416</v>
      </c>
      <c r="C224" s="93" t="s">
        <v>213</v>
      </c>
      <c r="D224" s="93" t="s">
        <v>211</v>
      </c>
      <c r="E224" s="127" t="s">
        <v>289</v>
      </c>
      <c r="F224" s="101" t="s">
        <v>226</v>
      </c>
      <c r="G224" s="40"/>
      <c r="H224" s="40"/>
      <c r="I224" s="424"/>
      <c r="J224" s="40"/>
      <c r="K224" s="424"/>
    </row>
    <row r="225" spans="1:11" s="4" customFormat="1" ht="42" customHeight="1">
      <c r="A225" s="271" t="s">
        <v>287</v>
      </c>
      <c r="B225" s="54" t="s">
        <v>416</v>
      </c>
      <c r="C225" s="55" t="s">
        <v>213</v>
      </c>
      <c r="D225" s="55" t="s">
        <v>211</v>
      </c>
      <c r="E225" s="72" t="s">
        <v>290</v>
      </c>
      <c r="F225" s="87"/>
      <c r="G225" s="144">
        <f>G226+G230</f>
        <v>2870</v>
      </c>
      <c r="H225" s="144">
        <f>H226+H230</f>
        <v>288.8</v>
      </c>
      <c r="I225" s="397">
        <f>I226+I230</f>
        <v>3158.8</v>
      </c>
      <c r="J225" s="144">
        <f>J226+J230</f>
        <v>136.1</v>
      </c>
      <c r="K225" s="397">
        <f>K226+K230</f>
        <v>3294.9</v>
      </c>
    </row>
    <row r="226" spans="1:11" s="4" customFormat="1" ht="15.75" customHeight="1">
      <c r="A226" s="272" t="s">
        <v>291</v>
      </c>
      <c r="B226" s="48" t="s">
        <v>416</v>
      </c>
      <c r="C226" s="35" t="s">
        <v>213</v>
      </c>
      <c r="D226" s="35" t="s">
        <v>211</v>
      </c>
      <c r="E226" s="31" t="s">
        <v>296</v>
      </c>
      <c r="F226" s="26"/>
      <c r="G226" s="39">
        <f>G227</f>
        <v>2870</v>
      </c>
      <c r="H226" s="39">
        <f>H227</f>
        <v>0</v>
      </c>
      <c r="I226" s="394">
        <f>I227</f>
        <v>2870</v>
      </c>
      <c r="J226" s="39">
        <f>J227</f>
        <v>0</v>
      </c>
      <c r="K226" s="394">
        <f>K227</f>
        <v>2870</v>
      </c>
    </row>
    <row r="227" spans="1:11" s="4" customFormat="1" ht="15" customHeight="1">
      <c r="A227" s="272" t="s">
        <v>292</v>
      </c>
      <c r="B227" s="48" t="s">
        <v>416</v>
      </c>
      <c r="C227" s="35" t="s">
        <v>213</v>
      </c>
      <c r="D227" s="35" t="s">
        <v>211</v>
      </c>
      <c r="E227" s="31" t="s">
        <v>296</v>
      </c>
      <c r="F227" s="26" t="s">
        <v>265</v>
      </c>
      <c r="G227" s="39">
        <f>G228+G229</f>
        <v>2870</v>
      </c>
      <c r="H227" s="39">
        <f>H228+H229</f>
        <v>0</v>
      </c>
      <c r="I227" s="394">
        <f>I228+I229</f>
        <v>2870</v>
      </c>
      <c r="J227" s="39">
        <f>J228+J229</f>
        <v>0</v>
      </c>
      <c r="K227" s="394">
        <f>K228+K229</f>
        <v>2870</v>
      </c>
    </row>
    <row r="228" spans="1:11" s="4" customFormat="1" ht="18" customHeight="1" hidden="1">
      <c r="A228" s="195" t="s">
        <v>293</v>
      </c>
      <c r="B228" s="145" t="s">
        <v>416</v>
      </c>
      <c r="C228" s="274" t="s">
        <v>213</v>
      </c>
      <c r="D228" s="274" t="s">
        <v>211</v>
      </c>
      <c r="E228" s="147" t="s">
        <v>296</v>
      </c>
      <c r="F228" s="273" t="s">
        <v>240</v>
      </c>
      <c r="G228" s="148">
        <v>2204.3</v>
      </c>
      <c r="H228" s="148"/>
      <c r="I228" s="425">
        <f>G228+H228</f>
        <v>2204.3</v>
      </c>
      <c r="J228" s="148"/>
      <c r="K228" s="425">
        <f>I228+J228</f>
        <v>2204.3</v>
      </c>
    </row>
    <row r="229" spans="1:11" s="4" customFormat="1" ht="31.5" customHeight="1" hidden="1">
      <c r="A229" s="195" t="s">
        <v>294</v>
      </c>
      <c r="B229" s="145" t="s">
        <v>416</v>
      </c>
      <c r="C229" s="274" t="s">
        <v>213</v>
      </c>
      <c r="D229" s="274" t="s">
        <v>211</v>
      </c>
      <c r="E229" s="147" t="s">
        <v>296</v>
      </c>
      <c r="F229" s="273" t="s">
        <v>78</v>
      </c>
      <c r="G229" s="148">
        <v>665.7</v>
      </c>
      <c r="H229" s="148"/>
      <c r="I229" s="425">
        <f>G229+H229</f>
        <v>665.7</v>
      </c>
      <c r="J229" s="148"/>
      <c r="K229" s="425">
        <f>I229+J229</f>
        <v>665.7</v>
      </c>
    </row>
    <row r="230" spans="1:11" s="4" customFormat="1" ht="19.5" customHeight="1">
      <c r="A230" s="272" t="s">
        <v>295</v>
      </c>
      <c r="B230" s="48" t="s">
        <v>416</v>
      </c>
      <c r="C230" s="35" t="s">
        <v>213</v>
      </c>
      <c r="D230" s="35" t="s">
        <v>211</v>
      </c>
      <c r="E230" s="31" t="s">
        <v>297</v>
      </c>
      <c r="F230" s="26"/>
      <c r="G230" s="39">
        <f>G231+G235</f>
        <v>0</v>
      </c>
      <c r="H230" s="39">
        <f>H231+H235</f>
        <v>288.8</v>
      </c>
      <c r="I230" s="394">
        <f>I231+I235</f>
        <v>288.8</v>
      </c>
      <c r="J230" s="39">
        <f>J231+J235</f>
        <v>136.1</v>
      </c>
      <c r="K230" s="394">
        <f>K231+K235</f>
        <v>424.9</v>
      </c>
    </row>
    <row r="231" spans="1:11" s="4" customFormat="1" ht="26.25" customHeight="1">
      <c r="A231" s="34" t="s">
        <v>114</v>
      </c>
      <c r="B231" s="48" t="s">
        <v>416</v>
      </c>
      <c r="C231" s="35" t="s">
        <v>213</v>
      </c>
      <c r="D231" s="35" t="s">
        <v>211</v>
      </c>
      <c r="E231" s="31" t="s">
        <v>297</v>
      </c>
      <c r="F231" s="26" t="s">
        <v>115</v>
      </c>
      <c r="G231" s="39">
        <f>G232</f>
        <v>0</v>
      </c>
      <c r="H231" s="39">
        <f>H232</f>
        <v>280.8</v>
      </c>
      <c r="I231" s="394">
        <f>I232</f>
        <v>280.8</v>
      </c>
      <c r="J231" s="39">
        <f>J232</f>
        <v>136.1</v>
      </c>
      <c r="K231" s="394">
        <f>K232</f>
        <v>416.9</v>
      </c>
    </row>
    <row r="232" spans="1:11" s="4" customFormat="1" ht="33" customHeight="1">
      <c r="A232" s="152" t="s">
        <v>116</v>
      </c>
      <c r="B232" s="48" t="s">
        <v>416</v>
      </c>
      <c r="C232" s="35" t="s">
        <v>213</v>
      </c>
      <c r="D232" s="35" t="s">
        <v>211</v>
      </c>
      <c r="E232" s="31" t="s">
        <v>297</v>
      </c>
      <c r="F232" s="26" t="s">
        <v>86</v>
      </c>
      <c r="G232" s="39">
        <f>G233+G234</f>
        <v>0</v>
      </c>
      <c r="H232" s="39">
        <f>H233+H234</f>
        <v>280.8</v>
      </c>
      <c r="I232" s="394">
        <f>I233+I234</f>
        <v>280.8</v>
      </c>
      <c r="J232" s="39">
        <f>J233+J234</f>
        <v>136.1</v>
      </c>
      <c r="K232" s="394">
        <f>K233+K234</f>
        <v>416.9</v>
      </c>
    </row>
    <row r="233" spans="1:11" s="4" customFormat="1" ht="27" customHeight="1" hidden="1">
      <c r="A233" s="195" t="s">
        <v>224</v>
      </c>
      <c r="B233" s="145" t="s">
        <v>416</v>
      </c>
      <c r="C233" s="274" t="s">
        <v>213</v>
      </c>
      <c r="D233" s="274" t="s">
        <v>211</v>
      </c>
      <c r="E233" s="147" t="s">
        <v>297</v>
      </c>
      <c r="F233" s="273" t="s">
        <v>225</v>
      </c>
      <c r="G233" s="148"/>
      <c r="H233" s="148">
        <v>20</v>
      </c>
      <c r="I233" s="425">
        <f>G233+H233</f>
        <v>20</v>
      </c>
      <c r="J233" s="148"/>
      <c r="K233" s="425">
        <f>I233+J233</f>
        <v>20</v>
      </c>
    </row>
    <row r="234" spans="1:11" s="4" customFormat="1" ht="27" customHeight="1" hidden="1">
      <c r="A234" s="195" t="s">
        <v>345</v>
      </c>
      <c r="B234" s="145" t="s">
        <v>416</v>
      </c>
      <c r="C234" s="274" t="s">
        <v>213</v>
      </c>
      <c r="D234" s="274" t="s">
        <v>211</v>
      </c>
      <c r="E234" s="147" t="s">
        <v>297</v>
      </c>
      <c r="F234" s="273" t="s">
        <v>226</v>
      </c>
      <c r="G234" s="148"/>
      <c r="H234" s="148">
        <v>260.8</v>
      </c>
      <c r="I234" s="425">
        <f>G234+H234</f>
        <v>260.8</v>
      </c>
      <c r="J234" s="148">
        <v>136.1</v>
      </c>
      <c r="K234" s="425">
        <f>I234+J234</f>
        <v>396.9</v>
      </c>
    </row>
    <row r="235" spans="1:11" s="4" customFormat="1" ht="18" customHeight="1">
      <c r="A235" s="27" t="s">
        <v>7</v>
      </c>
      <c r="B235" s="48" t="s">
        <v>416</v>
      </c>
      <c r="C235" s="35" t="s">
        <v>213</v>
      </c>
      <c r="D235" s="35" t="s">
        <v>211</v>
      </c>
      <c r="E235" s="31" t="s">
        <v>297</v>
      </c>
      <c r="F235" s="26" t="s">
        <v>117</v>
      </c>
      <c r="G235" s="39">
        <f>G236+G238</f>
        <v>0</v>
      </c>
      <c r="H235" s="39">
        <f>H236+H238</f>
        <v>8</v>
      </c>
      <c r="I235" s="394">
        <f>I236+I238</f>
        <v>8</v>
      </c>
      <c r="J235" s="39">
        <f>J236+J238</f>
        <v>0</v>
      </c>
      <c r="K235" s="394">
        <f>K236+K238</f>
        <v>8</v>
      </c>
    </row>
    <row r="236" spans="1:11" s="4" customFormat="1" ht="21" customHeight="1">
      <c r="A236" s="27" t="s">
        <v>118</v>
      </c>
      <c r="B236" s="48" t="s">
        <v>416</v>
      </c>
      <c r="C236" s="35" t="s">
        <v>213</v>
      </c>
      <c r="D236" s="35" t="s">
        <v>211</v>
      </c>
      <c r="E236" s="31" t="s">
        <v>297</v>
      </c>
      <c r="F236" s="26" t="s">
        <v>119</v>
      </c>
      <c r="G236" s="39">
        <f>G237</f>
        <v>0</v>
      </c>
      <c r="H236" s="39">
        <f>H237</f>
        <v>8</v>
      </c>
      <c r="I236" s="394">
        <f>I237</f>
        <v>8</v>
      </c>
      <c r="J236" s="39">
        <f>J237</f>
        <v>0</v>
      </c>
      <c r="K236" s="394">
        <f>K237</f>
        <v>8</v>
      </c>
    </row>
    <row r="237" spans="1:11" s="4" customFormat="1" ht="68.25" customHeight="1" hidden="1">
      <c r="A237" s="95" t="s">
        <v>131</v>
      </c>
      <c r="B237" s="145" t="s">
        <v>416</v>
      </c>
      <c r="C237" s="274" t="s">
        <v>213</v>
      </c>
      <c r="D237" s="274" t="s">
        <v>211</v>
      </c>
      <c r="E237" s="147" t="s">
        <v>297</v>
      </c>
      <c r="F237" s="273" t="s">
        <v>159</v>
      </c>
      <c r="G237" s="148"/>
      <c r="H237" s="148">
        <v>8</v>
      </c>
      <c r="I237" s="425">
        <f>G237+H237</f>
        <v>8</v>
      </c>
      <c r="J237" s="148"/>
      <c r="K237" s="425">
        <f>I237+J237</f>
        <v>8</v>
      </c>
    </row>
    <row r="238" spans="1:11" s="4" customFormat="1" ht="27" customHeight="1" hidden="1">
      <c r="A238" s="34" t="s">
        <v>132</v>
      </c>
      <c r="B238" s="48" t="s">
        <v>416</v>
      </c>
      <c r="C238" s="25" t="s">
        <v>213</v>
      </c>
      <c r="D238" s="25" t="s">
        <v>211</v>
      </c>
      <c r="E238" s="127" t="s">
        <v>297</v>
      </c>
      <c r="F238" s="26" t="s">
        <v>89</v>
      </c>
      <c r="G238" s="39">
        <f>G239+G240</f>
        <v>0</v>
      </c>
      <c r="H238" s="39">
        <f>H239+H240</f>
        <v>0</v>
      </c>
      <c r="I238" s="394">
        <f>I239+I240</f>
        <v>0</v>
      </c>
      <c r="J238" s="39">
        <f>J239+J240</f>
        <v>0</v>
      </c>
      <c r="K238" s="394">
        <f>K239+K240</f>
        <v>0</v>
      </c>
    </row>
    <row r="239" spans="1:11" s="4" customFormat="1" ht="27" customHeight="1" hidden="1">
      <c r="A239" s="96" t="s">
        <v>133</v>
      </c>
      <c r="B239" s="145" t="s">
        <v>416</v>
      </c>
      <c r="C239" s="154" t="s">
        <v>213</v>
      </c>
      <c r="D239" s="154" t="s">
        <v>211</v>
      </c>
      <c r="E239" s="143" t="s">
        <v>297</v>
      </c>
      <c r="F239" s="273" t="s">
        <v>228</v>
      </c>
      <c r="G239" s="148"/>
      <c r="H239" s="148"/>
      <c r="I239" s="425"/>
      <c r="J239" s="148"/>
      <c r="K239" s="425"/>
    </row>
    <row r="240" spans="1:11" s="4" customFormat="1" ht="27" customHeight="1" hidden="1">
      <c r="A240" s="96" t="s">
        <v>92</v>
      </c>
      <c r="B240" s="145" t="s">
        <v>416</v>
      </c>
      <c r="C240" s="154" t="s">
        <v>213</v>
      </c>
      <c r="D240" s="154" t="s">
        <v>211</v>
      </c>
      <c r="E240" s="143" t="s">
        <v>297</v>
      </c>
      <c r="F240" s="273" t="s">
        <v>91</v>
      </c>
      <c r="G240" s="148"/>
      <c r="H240" s="148"/>
      <c r="I240" s="425"/>
      <c r="J240" s="148"/>
      <c r="K240" s="425"/>
    </row>
    <row r="241" spans="1:11" s="4" customFormat="1" ht="45.75" customHeight="1">
      <c r="A241" s="91" t="s">
        <v>635</v>
      </c>
      <c r="B241" s="77" t="s">
        <v>416</v>
      </c>
      <c r="C241" s="160" t="s">
        <v>213</v>
      </c>
      <c r="D241" s="160" t="s">
        <v>211</v>
      </c>
      <c r="E241" s="117" t="s">
        <v>298</v>
      </c>
      <c r="F241" s="35"/>
      <c r="G241" s="180">
        <f>G242</f>
        <v>1282.2</v>
      </c>
      <c r="H241" s="180">
        <f>H242</f>
        <v>1.3</v>
      </c>
      <c r="I241" s="442">
        <f>I242</f>
        <v>1283.5</v>
      </c>
      <c r="J241" s="180">
        <f>J242</f>
        <v>1</v>
      </c>
      <c r="K241" s="442">
        <f>K242</f>
        <v>1284.5</v>
      </c>
    </row>
    <row r="242" spans="1:11" s="4" customFormat="1" ht="27" customHeight="1">
      <c r="A242" s="179" t="s">
        <v>147</v>
      </c>
      <c r="B242" s="48" t="s">
        <v>416</v>
      </c>
      <c r="C242" s="35" t="s">
        <v>213</v>
      </c>
      <c r="D242" s="35" t="s">
        <v>211</v>
      </c>
      <c r="E242" s="127" t="s">
        <v>299</v>
      </c>
      <c r="F242" s="50"/>
      <c r="G242" s="129">
        <f>G243+G247+G251</f>
        <v>1282.2</v>
      </c>
      <c r="H242" s="129">
        <f>H243+H247+H251</f>
        <v>1.3</v>
      </c>
      <c r="I242" s="409">
        <f>I243+I247+I251</f>
        <v>1283.5</v>
      </c>
      <c r="J242" s="129">
        <f>J243+J247+J251</f>
        <v>1</v>
      </c>
      <c r="K242" s="409">
        <f>K243+K247+K251</f>
        <v>1284.5</v>
      </c>
    </row>
    <row r="243" spans="1:11" s="4" customFormat="1" ht="27" customHeight="1">
      <c r="A243" s="179" t="s">
        <v>565</v>
      </c>
      <c r="B243" s="48" t="s">
        <v>416</v>
      </c>
      <c r="C243" s="35" t="s">
        <v>213</v>
      </c>
      <c r="D243" s="35" t="s">
        <v>211</v>
      </c>
      <c r="E243" s="127" t="s">
        <v>300</v>
      </c>
      <c r="F243" s="50"/>
      <c r="G243" s="129">
        <f>G244</f>
        <v>1282.2</v>
      </c>
      <c r="H243" s="129">
        <f aca="true" t="shared" si="24" ref="H243:K245">H244</f>
        <v>-12.8</v>
      </c>
      <c r="I243" s="409">
        <f t="shared" si="24"/>
        <v>1269.4</v>
      </c>
      <c r="J243" s="129">
        <f t="shared" si="24"/>
        <v>0</v>
      </c>
      <c r="K243" s="409">
        <f t="shared" si="24"/>
        <v>1269.4</v>
      </c>
    </row>
    <row r="244" spans="1:11" s="4" customFormat="1" ht="27.75" customHeight="1">
      <c r="A244" s="34" t="s">
        <v>114</v>
      </c>
      <c r="B244" s="48" t="s">
        <v>416</v>
      </c>
      <c r="C244" s="35" t="s">
        <v>213</v>
      </c>
      <c r="D244" s="35" t="s">
        <v>211</v>
      </c>
      <c r="E244" s="127" t="s">
        <v>300</v>
      </c>
      <c r="F244" s="50" t="s">
        <v>115</v>
      </c>
      <c r="G244" s="39">
        <f>G245</f>
        <v>1282.2</v>
      </c>
      <c r="H244" s="39">
        <f t="shared" si="24"/>
        <v>-12.8</v>
      </c>
      <c r="I244" s="394">
        <f t="shared" si="24"/>
        <v>1269.4</v>
      </c>
      <c r="J244" s="39">
        <f t="shared" si="24"/>
        <v>0</v>
      </c>
      <c r="K244" s="394">
        <f t="shared" si="24"/>
        <v>1269.4</v>
      </c>
    </row>
    <row r="245" spans="1:11" s="4" customFormat="1" ht="27.75" customHeight="1">
      <c r="A245" s="152" t="s">
        <v>116</v>
      </c>
      <c r="B245" s="48" t="s">
        <v>416</v>
      </c>
      <c r="C245" s="35" t="s">
        <v>213</v>
      </c>
      <c r="D245" s="35" t="s">
        <v>211</v>
      </c>
      <c r="E245" s="127" t="s">
        <v>300</v>
      </c>
      <c r="F245" s="50" t="s">
        <v>86</v>
      </c>
      <c r="G245" s="39">
        <f>G246</f>
        <v>1282.2</v>
      </c>
      <c r="H245" s="39">
        <f t="shared" si="24"/>
        <v>-12.8</v>
      </c>
      <c r="I245" s="394">
        <f t="shared" si="24"/>
        <v>1269.4</v>
      </c>
      <c r="J245" s="39">
        <f t="shared" si="24"/>
        <v>0</v>
      </c>
      <c r="K245" s="394">
        <f t="shared" si="24"/>
        <v>1269.4</v>
      </c>
    </row>
    <row r="246" spans="1:11" ht="27" customHeight="1" hidden="1">
      <c r="A246" s="94" t="s">
        <v>345</v>
      </c>
      <c r="B246" s="48" t="s">
        <v>416</v>
      </c>
      <c r="C246" s="35" t="s">
        <v>213</v>
      </c>
      <c r="D246" s="35" t="s">
        <v>211</v>
      </c>
      <c r="E246" s="143" t="s">
        <v>300</v>
      </c>
      <c r="F246" s="101" t="s">
        <v>226</v>
      </c>
      <c r="G246" s="40">
        <v>1282.2</v>
      </c>
      <c r="H246" s="40">
        <v>-12.8</v>
      </c>
      <c r="I246" s="424">
        <f>G246+H246</f>
        <v>1269.4</v>
      </c>
      <c r="J246" s="40"/>
      <c r="K246" s="424">
        <f>I246+J246</f>
        <v>1269.4</v>
      </c>
    </row>
    <row r="247" spans="1:11" s="4" customFormat="1" ht="27" customHeight="1">
      <c r="A247" s="179" t="s">
        <v>566</v>
      </c>
      <c r="B247" s="48" t="s">
        <v>416</v>
      </c>
      <c r="C247" s="35" t="s">
        <v>213</v>
      </c>
      <c r="D247" s="35" t="s">
        <v>211</v>
      </c>
      <c r="E247" s="127" t="s">
        <v>300</v>
      </c>
      <c r="F247" s="26"/>
      <c r="G247" s="39">
        <f>G248</f>
        <v>0</v>
      </c>
      <c r="H247" s="39">
        <f aca="true" t="shared" si="25" ref="H247:K249">H248</f>
        <v>12.8</v>
      </c>
      <c r="I247" s="394">
        <f t="shared" si="25"/>
        <v>12.8</v>
      </c>
      <c r="J247" s="39">
        <f t="shared" si="25"/>
        <v>0</v>
      </c>
      <c r="K247" s="394">
        <f t="shared" si="25"/>
        <v>12.8</v>
      </c>
    </row>
    <row r="248" spans="1:11" s="4" customFormat="1" ht="27" customHeight="1">
      <c r="A248" s="34" t="s">
        <v>114</v>
      </c>
      <c r="B248" s="48" t="s">
        <v>416</v>
      </c>
      <c r="C248" s="35" t="s">
        <v>213</v>
      </c>
      <c r="D248" s="35" t="s">
        <v>211</v>
      </c>
      <c r="E248" s="127" t="s">
        <v>300</v>
      </c>
      <c r="F248" s="50" t="s">
        <v>115</v>
      </c>
      <c r="G248" s="39">
        <f>G249</f>
        <v>0</v>
      </c>
      <c r="H248" s="39">
        <f t="shared" si="25"/>
        <v>12.8</v>
      </c>
      <c r="I248" s="394">
        <f t="shared" si="25"/>
        <v>12.8</v>
      </c>
      <c r="J248" s="39">
        <f t="shared" si="25"/>
        <v>0</v>
      </c>
      <c r="K248" s="394">
        <f t="shared" si="25"/>
        <v>12.8</v>
      </c>
    </row>
    <row r="249" spans="1:11" s="4" customFormat="1" ht="27" customHeight="1">
      <c r="A249" s="152" t="s">
        <v>116</v>
      </c>
      <c r="B249" s="48" t="s">
        <v>416</v>
      </c>
      <c r="C249" s="35" t="s">
        <v>213</v>
      </c>
      <c r="D249" s="35" t="s">
        <v>211</v>
      </c>
      <c r="E249" s="127" t="s">
        <v>300</v>
      </c>
      <c r="F249" s="50" t="s">
        <v>86</v>
      </c>
      <c r="G249" s="39">
        <f>G250</f>
        <v>0</v>
      </c>
      <c r="H249" s="39">
        <f t="shared" si="25"/>
        <v>12.8</v>
      </c>
      <c r="I249" s="394">
        <f t="shared" si="25"/>
        <v>12.8</v>
      </c>
      <c r="J249" s="39">
        <f t="shared" si="25"/>
        <v>0</v>
      </c>
      <c r="K249" s="394">
        <f t="shared" si="25"/>
        <v>12.8</v>
      </c>
    </row>
    <row r="250" spans="1:11" s="4" customFormat="1" ht="27" customHeight="1" hidden="1">
      <c r="A250" s="94" t="s">
        <v>345</v>
      </c>
      <c r="B250" s="48" t="s">
        <v>416</v>
      </c>
      <c r="C250" s="35" t="s">
        <v>213</v>
      </c>
      <c r="D250" s="35" t="s">
        <v>211</v>
      </c>
      <c r="E250" s="127" t="s">
        <v>300</v>
      </c>
      <c r="F250" s="101" t="s">
        <v>226</v>
      </c>
      <c r="G250" s="39">
        <v>0</v>
      </c>
      <c r="H250" s="39">
        <v>12.8</v>
      </c>
      <c r="I250" s="394">
        <f>G250+H250</f>
        <v>12.8</v>
      </c>
      <c r="J250" s="39"/>
      <c r="K250" s="394">
        <f>I250+J250</f>
        <v>12.8</v>
      </c>
    </row>
    <row r="251" spans="1:11" s="18" customFormat="1" ht="24" customHeight="1">
      <c r="A251" s="179" t="s">
        <v>314</v>
      </c>
      <c r="B251" s="48" t="s">
        <v>416</v>
      </c>
      <c r="C251" s="25" t="s">
        <v>213</v>
      </c>
      <c r="D251" s="25" t="s">
        <v>211</v>
      </c>
      <c r="E251" s="127" t="s">
        <v>300</v>
      </c>
      <c r="F251" s="50"/>
      <c r="G251" s="144">
        <f>G252</f>
        <v>0</v>
      </c>
      <c r="H251" s="144">
        <f aca="true" t="shared" si="26" ref="H251:K253">H252</f>
        <v>1.3</v>
      </c>
      <c r="I251" s="397">
        <f t="shared" si="26"/>
        <v>1.3</v>
      </c>
      <c r="J251" s="144">
        <f t="shared" si="26"/>
        <v>1</v>
      </c>
      <c r="K251" s="397">
        <f t="shared" si="26"/>
        <v>2.3</v>
      </c>
    </row>
    <row r="252" spans="1:11" s="4" customFormat="1" ht="27.75" customHeight="1">
      <c r="A252" s="34" t="s">
        <v>114</v>
      </c>
      <c r="B252" s="48" t="s">
        <v>416</v>
      </c>
      <c r="C252" s="25" t="s">
        <v>213</v>
      </c>
      <c r="D252" s="25" t="s">
        <v>211</v>
      </c>
      <c r="E252" s="127" t="s">
        <v>300</v>
      </c>
      <c r="F252" s="50" t="s">
        <v>115</v>
      </c>
      <c r="G252" s="39">
        <f>G253</f>
        <v>0</v>
      </c>
      <c r="H252" s="39">
        <f t="shared" si="26"/>
        <v>1.3</v>
      </c>
      <c r="I252" s="394">
        <f t="shared" si="26"/>
        <v>1.3</v>
      </c>
      <c r="J252" s="39">
        <f t="shared" si="26"/>
        <v>1</v>
      </c>
      <c r="K252" s="394">
        <f t="shared" si="26"/>
        <v>2.3</v>
      </c>
    </row>
    <row r="253" spans="1:11" s="4" customFormat="1" ht="27.75" customHeight="1">
      <c r="A253" s="152" t="s">
        <v>116</v>
      </c>
      <c r="B253" s="48" t="s">
        <v>416</v>
      </c>
      <c r="C253" s="25" t="s">
        <v>213</v>
      </c>
      <c r="D253" s="25" t="s">
        <v>211</v>
      </c>
      <c r="E253" s="127" t="s">
        <v>300</v>
      </c>
      <c r="F253" s="50" t="s">
        <v>86</v>
      </c>
      <c r="G253" s="39">
        <f>G254</f>
        <v>0</v>
      </c>
      <c r="H253" s="39">
        <f t="shared" si="26"/>
        <v>1.3</v>
      </c>
      <c r="I253" s="394">
        <f t="shared" si="26"/>
        <v>1.3</v>
      </c>
      <c r="J253" s="39">
        <f t="shared" si="26"/>
        <v>1</v>
      </c>
      <c r="K253" s="394">
        <f t="shared" si="26"/>
        <v>2.3</v>
      </c>
    </row>
    <row r="254" spans="1:11" ht="27" customHeight="1" hidden="1">
      <c r="A254" s="94" t="s">
        <v>345</v>
      </c>
      <c r="B254" s="82" t="s">
        <v>416</v>
      </c>
      <c r="C254" s="93" t="s">
        <v>213</v>
      </c>
      <c r="D254" s="93" t="s">
        <v>211</v>
      </c>
      <c r="E254" s="127" t="s">
        <v>300</v>
      </c>
      <c r="F254" s="101" t="s">
        <v>226</v>
      </c>
      <c r="G254" s="40"/>
      <c r="H254" s="40">
        <v>1.3</v>
      </c>
      <c r="I254" s="424">
        <f>G254+H254</f>
        <v>1.3</v>
      </c>
      <c r="J254" s="40">
        <v>1</v>
      </c>
      <c r="K254" s="424">
        <f>I254+J254</f>
        <v>2.3</v>
      </c>
    </row>
    <row r="255" spans="1:11" s="18" customFormat="1" ht="31.5" customHeight="1" hidden="1">
      <c r="A255" s="91"/>
      <c r="B255" s="77"/>
      <c r="C255" s="68"/>
      <c r="D255" s="68"/>
      <c r="E255" s="117"/>
      <c r="F255" s="109"/>
      <c r="G255" s="153"/>
      <c r="H255" s="153"/>
      <c r="I255" s="396"/>
      <c r="J255" s="153"/>
      <c r="K255" s="396"/>
    </row>
    <row r="256" spans="1:11" s="18" customFormat="1" ht="23.25" customHeight="1" hidden="1">
      <c r="A256" s="56"/>
      <c r="B256" s="54"/>
      <c r="C256" s="55"/>
      <c r="D256" s="55"/>
      <c r="E256" s="72"/>
      <c r="F256" s="87"/>
      <c r="G256" s="144"/>
      <c r="H256" s="144"/>
      <c r="I256" s="397"/>
      <c r="J256" s="144"/>
      <c r="K256" s="397"/>
    </row>
    <row r="257" spans="1:11" s="4" customFormat="1" ht="27.75" customHeight="1" hidden="1">
      <c r="A257" s="34"/>
      <c r="B257" s="48"/>
      <c r="C257" s="25"/>
      <c r="D257" s="25"/>
      <c r="E257" s="60"/>
      <c r="F257" s="50"/>
      <c r="G257" s="39"/>
      <c r="H257" s="39"/>
      <c r="I257" s="394"/>
      <c r="J257" s="39"/>
      <c r="K257" s="394"/>
    </row>
    <row r="258" spans="1:11" s="4" customFormat="1" ht="27.75" customHeight="1" hidden="1">
      <c r="A258" s="152"/>
      <c r="B258" s="48"/>
      <c r="C258" s="25"/>
      <c r="D258" s="25"/>
      <c r="E258" s="60"/>
      <c r="F258" s="50"/>
      <c r="G258" s="39"/>
      <c r="H258" s="39"/>
      <c r="I258" s="394"/>
      <c r="J258" s="39"/>
      <c r="K258" s="394"/>
    </row>
    <row r="259" spans="1:11" ht="27" customHeight="1" hidden="1">
      <c r="A259" s="94"/>
      <c r="B259" s="82"/>
      <c r="C259" s="93"/>
      <c r="D259" s="93"/>
      <c r="E259" s="84"/>
      <c r="F259" s="101"/>
      <c r="G259" s="40"/>
      <c r="H259" s="40"/>
      <c r="I259" s="424"/>
      <c r="J259" s="40"/>
      <c r="K259" s="424"/>
    </row>
    <row r="260" spans="1:11" s="4" customFormat="1" ht="27" customHeight="1" hidden="1">
      <c r="A260" s="34"/>
      <c r="B260" s="48"/>
      <c r="C260" s="25"/>
      <c r="D260" s="25"/>
      <c r="E260" s="60"/>
      <c r="F260" s="26"/>
      <c r="G260" s="39"/>
      <c r="H260" s="39"/>
      <c r="I260" s="394"/>
      <c r="J260" s="39"/>
      <c r="K260" s="394"/>
    </row>
    <row r="261" spans="1:11" s="4" customFormat="1" ht="27" customHeight="1" hidden="1">
      <c r="A261" s="152"/>
      <c r="B261" s="48"/>
      <c r="C261" s="25"/>
      <c r="D261" s="25"/>
      <c r="E261" s="60"/>
      <c r="F261" s="26"/>
      <c r="G261" s="39"/>
      <c r="H261" s="39"/>
      <c r="I261" s="394"/>
      <c r="J261" s="39"/>
      <c r="K261" s="394"/>
    </row>
    <row r="262" spans="1:11" s="4" customFormat="1" ht="27" customHeight="1" hidden="1">
      <c r="A262" s="94"/>
      <c r="B262" s="82"/>
      <c r="C262" s="93"/>
      <c r="D262" s="93"/>
      <c r="E262" s="84"/>
      <c r="F262" s="101"/>
      <c r="G262" s="39"/>
      <c r="H262" s="39"/>
      <c r="I262" s="394"/>
      <c r="J262" s="39"/>
      <c r="K262" s="394"/>
    </row>
    <row r="263" spans="1:11" s="151" customFormat="1" ht="15" customHeight="1">
      <c r="A263" s="166" t="s">
        <v>238</v>
      </c>
      <c r="B263" s="47" t="s">
        <v>416</v>
      </c>
      <c r="C263" s="32" t="s">
        <v>214</v>
      </c>
      <c r="D263" s="32"/>
      <c r="E263" s="60"/>
      <c r="F263" s="171"/>
      <c r="G263" s="172">
        <f>G264</f>
        <v>7000.42</v>
      </c>
      <c r="H263" s="172">
        <f>H264</f>
        <v>346.80000000000007</v>
      </c>
      <c r="I263" s="423">
        <f>I264</f>
        <v>7347.22</v>
      </c>
      <c r="J263" s="172">
        <f>J264</f>
        <v>-428.67</v>
      </c>
      <c r="K263" s="423">
        <f>K264</f>
        <v>6918.55</v>
      </c>
    </row>
    <row r="264" spans="1:11" s="17" customFormat="1" ht="15" customHeight="1">
      <c r="A264" s="22" t="s">
        <v>239</v>
      </c>
      <c r="B264" s="47" t="s">
        <v>416</v>
      </c>
      <c r="C264" s="43" t="s">
        <v>214</v>
      </c>
      <c r="D264" s="43" t="s">
        <v>208</v>
      </c>
      <c r="E264" s="85"/>
      <c r="F264" s="99"/>
      <c r="G264" s="45">
        <f>G265+G304</f>
        <v>7000.42</v>
      </c>
      <c r="H264" s="45">
        <f>H265+H304</f>
        <v>346.80000000000007</v>
      </c>
      <c r="I264" s="443">
        <f>I265+I304</f>
        <v>7347.22</v>
      </c>
      <c r="J264" s="45">
        <f>J265+J304</f>
        <v>-428.67</v>
      </c>
      <c r="K264" s="443">
        <f>K265+K304</f>
        <v>6918.55</v>
      </c>
    </row>
    <row r="265" spans="1:11" s="5" customFormat="1" ht="26.25" customHeight="1">
      <c r="A265" s="91" t="s">
        <v>572</v>
      </c>
      <c r="B265" s="77" t="s">
        <v>416</v>
      </c>
      <c r="C265" s="68" t="s">
        <v>214</v>
      </c>
      <c r="D265" s="68" t="s">
        <v>208</v>
      </c>
      <c r="E265" s="78" t="s">
        <v>97</v>
      </c>
      <c r="F265" s="102"/>
      <c r="G265" s="105">
        <f>G266+G285+G298</f>
        <v>7000.42</v>
      </c>
      <c r="H265" s="105">
        <f>H266+H285+H298</f>
        <v>346.80000000000007</v>
      </c>
      <c r="I265" s="444">
        <f>I266+I285+I298</f>
        <v>7347.22</v>
      </c>
      <c r="J265" s="105">
        <f>J266+J285+J298</f>
        <v>-428.67</v>
      </c>
      <c r="K265" s="444">
        <f>K266+K285+K298</f>
        <v>6918.55</v>
      </c>
    </row>
    <row r="266" spans="1:11" s="5" customFormat="1" ht="19.5" customHeight="1">
      <c r="A266" s="275" t="s">
        <v>301</v>
      </c>
      <c r="B266" s="54" t="s">
        <v>416</v>
      </c>
      <c r="C266" s="55" t="s">
        <v>214</v>
      </c>
      <c r="D266" s="55" t="s">
        <v>208</v>
      </c>
      <c r="E266" s="57" t="s">
        <v>302</v>
      </c>
      <c r="F266" s="59"/>
      <c r="G266" s="58">
        <f>G268+G274</f>
        <v>4369.82</v>
      </c>
      <c r="H266" s="58">
        <f>H268+H274</f>
        <v>279.20000000000005</v>
      </c>
      <c r="I266" s="427">
        <f>I268+I274</f>
        <v>4649.0199999999995</v>
      </c>
      <c r="J266" s="58">
        <f>J268+J274</f>
        <v>-413.67</v>
      </c>
      <c r="K266" s="427">
        <f>K268+K274</f>
        <v>4235.349999999999</v>
      </c>
    </row>
    <row r="267" spans="1:11" ht="19.5" customHeight="1">
      <c r="A267" s="34"/>
      <c r="B267" s="48"/>
      <c r="C267" s="25"/>
      <c r="D267" s="25"/>
      <c r="E267" s="60"/>
      <c r="F267" s="26"/>
      <c r="G267" s="39"/>
      <c r="H267" s="39"/>
      <c r="I267" s="394"/>
      <c r="J267" s="39"/>
      <c r="K267" s="394"/>
    </row>
    <row r="268" spans="1:11" s="18" customFormat="1" ht="16.5" customHeight="1">
      <c r="A268" s="56" t="s">
        <v>379</v>
      </c>
      <c r="B268" s="48" t="s">
        <v>416</v>
      </c>
      <c r="C268" s="55" t="s">
        <v>214</v>
      </c>
      <c r="D268" s="55" t="s">
        <v>208</v>
      </c>
      <c r="E268" s="72" t="s">
        <v>303</v>
      </c>
      <c r="F268" s="87"/>
      <c r="G268" s="144">
        <f aca="true" t="shared" si="27" ref="G268:K269">G269</f>
        <v>2874.3999999999996</v>
      </c>
      <c r="H268" s="144">
        <f t="shared" si="27"/>
        <v>0</v>
      </c>
      <c r="I268" s="397">
        <f t="shared" si="27"/>
        <v>2874.3999999999996</v>
      </c>
      <c r="J268" s="144">
        <f t="shared" si="27"/>
        <v>0</v>
      </c>
      <c r="K268" s="397">
        <f t="shared" si="27"/>
        <v>2874.3999999999996</v>
      </c>
    </row>
    <row r="269" spans="1:11" s="4" customFormat="1" ht="42" customHeight="1">
      <c r="A269" s="80" t="s">
        <v>110</v>
      </c>
      <c r="B269" s="48" t="s">
        <v>416</v>
      </c>
      <c r="C269" s="35" t="s">
        <v>214</v>
      </c>
      <c r="D269" s="35" t="s">
        <v>208</v>
      </c>
      <c r="E269" s="127" t="s">
        <v>303</v>
      </c>
      <c r="F269" s="26" t="s">
        <v>417</v>
      </c>
      <c r="G269" s="39">
        <f t="shared" si="27"/>
        <v>2874.3999999999996</v>
      </c>
      <c r="H269" s="39">
        <f t="shared" si="27"/>
        <v>0</v>
      </c>
      <c r="I269" s="394">
        <f t="shared" si="27"/>
        <v>2874.3999999999996</v>
      </c>
      <c r="J269" s="39">
        <f t="shared" si="27"/>
        <v>0</v>
      </c>
      <c r="K269" s="394">
        <f t="shared" si="27"/>
        <v>2874.3999999999996</v>
      </c>
    </row>
    <row r="270" spans="1:11" s="4" customFormat="1" ht="16.5" customHeight="1">
      <c r="A270" s="27" t="s">
        <v>156</v>
      </c>
      <c r="B270" s="48" t="s">
        <v>416</v>
      </c>
      <c r="C270" s="25" t="s">
        <v>214</v>
      </c>
      <c r="D270" s="25" t="s">
        <v>208</v>
      </c>
      <c r="E270" s="127" t="s">
        <v>303</v>
      </c>
      <c r="F270" s="50" t="s">
        <v>265</v>
      </c>
      <c r="G270" s="39">
        <f>G271+G272+G273</f>
        <v>2874.3999999999996</v>
      </c>
      <c r="H270" s="39">
        <f>H271+H272+H273</f>
        <v>0</v>
      </c>
      <c r="I270" s="394">
        <f>I271+I272+I273</f>
        <v>2874.3999999999996</v>
      </c>
      <c r="J270" s="39">
        <f>J271+J272+J273</f>
        <v>0</v>
      </c>
      <c r="K270" s="394">
        <f>K271+K272+K273</f>
        <v>2874.3999999999996</v>
      </c>
    </row>
    <row r="271" spans="1:11" ht="15.75" hidden="1">
      <c r="A271" s="94" t="s">
        <v>137</v>
      </c>
      <c r="B271" s="82" t="s">
        <v>416</v>
      </c>
      <c r="C271" s="93" t="s">
        <v>214</v>
      </c>
      <c r="D271" s="93" t="s">
        <v>208</v>
      </c>
      <c r="E271" s="143" t="s">
        <v>303</v>
      </c>
      <c r="F271" s="93" t="s">
        <v>240</v>
      </c>
      <c r="G271" s="40">
        <v>2207.6</v>
      </c>
      <c r="H271" s="40"/>
      <c r="I271" s="424">
        <f>G271+H271</f>
        <v>2207.6</v>
      </c>
      <c r="J271" s="40"/>
      <c r="K271" s="424">
        <f>I271+J271</f>
        <v>2207.6</v>
      </c>
    </row>
    <row r="272" spans="1:11" ht="28.5" customHeight="1" hidden="1">
      <c r="A272" s="94" t="s">
        <v>138</v>
      </c>
      <c r="B272" s="82" t="s">
        <v>416</v>
      </c>
      <c r="C272" s="93" t="s">
        <v>214</v>
      </c>
      <c r="D272" s="93" t="s">
        <v>208</v>
      </c>
      <c r="E272" s="143" t="s">
        <v>303</v>
      </c>
      <c r="F272" s="93" t="s">
        <v>241</v>
      </c>
      <c r="G272" s="40"/>
      <c r="H272" s="40"/>
      <c r="I272" s="424">
        <f>G272+H272</f>
        <v>0</v>
      </c>
      <c r="J272" s="40"/>
      <c r="K272" s="424">
        <f>I272+J272</f>
        <v>0</v>
      </c>
    </row>
    <row r="273" spans="1:11" ht="28.5" customHeight="1" hidden="1">
      <c r="A273" s="94" t="s">
        <v>139</v>
      </c>
      <c r="B273" s="82" t="s">
        <v>416</v>
      </c>
      <c r="C273" s="93" t="s">
        <v>214</v>
      </c>
      <c r="D273" s="93" t="s">
        <v>208</v>
      </c>
      <c r="E273" s="143" t="s">
        <v>303</v>
      </c>
      <c r="F273" s="93" t="s">
        <v>78</v>
      </c>
      <c r="G273" s="40">
        <v>666.8</v>
      </c>
      <c r="H273" s="40"/>
      <c r="I273" s="424">
        <f>G273+H273</f>
        <v>666.8</v>
      </c>
      <c r="J273" s="40"/>
      <c r="K273" s="424">
        <f>I273+J273</f>
        <v>666.8</v>
      </c>
    </row>
    <row r="274" spans="1:11" s="4" customFormat="1" ht="25.5">
      <c r="A274" s="27" t="s">
        <v>380</v>
      </c>
      <c r="B274" s="48" t="s">
        <v>416</v>
      </c>
      <c r="C274" s="25" t="s">
        <v>214</v>
      </c>
      <c r="D274" s="25" t="s">
        <v>208</v>
      </c>
      <c r="E274" s="60" t="s">
        <v>304</v>
      </c>
      <c r="F274" s="25"/>
      <c r="G274" s="39">
        <f>G275+G280</f>
        <v>1495.42</v>
      </c>
      <c r="H274" s="39">
        <f>H275+H280</f>
        <v>279.20000000000005</v>
      </c>
      <c r="I274" s="394">
        <f>I275+I280</f>
        <v>1774.6200000000001</v>
      </c>
      <c r="J274" s="39">
        <f>J275+J280</f>
        <v>-413.67</v>
      </c>
      <c r="K274" s="394">
        <f>K275+K280</f>
        <v>1360.95</v>
      </c>
    </row>
    <row r="275" spans="1:11" s="4" customFormat="1" ht="29.25" customHeight="1">
      <c r="A275" s="34" t="s">
        <v>114</v>
      </c>
      <c r="B275" s="48" t="s">
        <v>416</v>
      </c>
      <c r="C275" s="25" t="s">
        <v>214</v>
      </c>
      <c r="D275" s="25" t="s">
        <v>208</v>
      </c>
      <c r="E275" s="60" t="s">
        <v>304</v>
      </c>
      <c r="F275" s="25" t="s">
        <v>115</v>
      </c>
      <c r="G275" s="39">
        <f>G276</f>
        <v>1495.42</v>
      </c>
      <c r="H275" s="39">
        <f>H276</f>
        <v>279.20000000000005</v>
      </c>
      <c r="I275" s="394">
        <f>I276</f>
        <v>1774.6200000000001</v>
      </c>
      <c r="J275" s="39">
        <f>J276</f>
        <v>-432.67</v>
      </c>
      <c r="K275" s="394">
        <f>K276</f>
        <v>1341.95</v>
      </c>
    </row>
    <row r="276" spans="1:11" s="4" customFormat="1" ht="29.25" customHeight="1">
      <c r="A276" s="152" t="s">
        <v>116</v>
      </c>
      <c r="B276" s="48" t="s">
        <v>416</v>
      </c>
      <c r="C276" s="25" t="s">
        <v>214</v>
      </c>
      <c r="D276" s="25" t="s">
        <v>208</v>
      </c>
      <c r="E276" s="60" t="s">
        <v>304</v>
      </c>
      <c r="F276" s="25" t="s">
        <v>86</v>
      </c>
      <c r="G276" s="39">
        <f>G277+G278+G279</f>
        <v>1495.42</v>
      </c>
      <c r="H276" s="39">
        <f>H277+H278+H279</f>
        <v>279.20000000000005</v>
      </c>
      <c r="I276" s="394">
        <f>I277+I278+I279</f>
        <v>1774.6200000000001</v>
      </c>
      <c r="J276" s="39">
        <f>J277+J278+J279</f>
        <v>-432.67</v>
      </c>
      <c r="K276" s="394">
        <f>K277+K278+K279</f>
        <v>1341.95</v>
      </c>
    </row>
    <row r="277" spans="1:11" ht="25.5" hidden="1">
      <c r="A277" s="94" t="s">
        <v>224</v>
      </c>
      <c r="B277" s="82" t="s">
        <v>416</v>
      </c>
      <c r="C277" s="93" t="s">
        <v>214</v>
      </c>
      <c r="D277" s="93" t="s">
        <v>208</v>
      </c>
      <c r="E277" s="147" t="s">
        <v>304</v>
      </c>
      <c r="F277" s="93" t="s">
        <v>225</v>
      </c>
      <c r="G277" s="64"/>
      <c r="H277" s="64">
        <v>75.4</v>
      </c>
      <c r="I277" s="424">
        <f>G277+H277</f>
        <v>75.4</v>
      </c>
      <c r="J277" s="64">
        <v>2</v>
      </c>
      <c r="K277" s="424">
        <f>I277+J277</f>
        <v>77.4</v>
      </c>
    </row>
    <row r="278" spans="1:11" ht="27" customHeight="1" hidden="1">
      <c r="A278" s="94" t="s">
        <v>345</v>
      </c>
      <c r="B278" s="82" t="s">
        <v>416</v>
      </c>
      <c r="C278" s="93" t="s">
        <v>214</v>
      </c>
      <c r="D278" s="93" t="s">
        <v>208</v>
      </c>
      <c r="E278" s="147" t="s">
        <v>304</v>
      </c>
      <c r="F278" s="93" t="s">
        <v>226</v>
      </c>
      <c r="G278" s="64">
        <f>1523.7-28.28</f>
        <v>1495.42</v>
      </c>
      <c r="H278" s="64">
        <v>-959.6</v>
      </c>
      <c r="I278" s="424">
        <f>G278+H278</f>
        <v>535.82</v>
      </c>
      <c r="J278" s="64">
        <v>-145</v>
      </c>
      <c r="K278" s="424">
        <f>I278+J278</f>
        <v>390.82000000000005</v>
      </c>
    </row>
    <row r="279" spans="1:11" ht="27" customHeight="1" hidden="1">
      <c r="A279" s="94" t="s">
        <v>592</v>
      </c>
      <c r="B279" s="82" t="s">
        <v>416</v>
      </c>
      <c r="C279" s="93" t="s">
        <v>214</v>
      </c>
      <c r="D279" s="93" t="s">
        <v>208</v>
      </c>
      <c r="E279" s="147" t="s">
        <v>304</v>
      </c>
      <c r="F279" s="93" t="s">
        <v>593</v>
      </c>
      <c r="G279" s="64"/>
      <c r="H279" s="64">
        <v>1163.4</v>
      </c>
      <c r="I279" s="424">
        <f>G279+H279</f>
        <v>1163.4</v>
      </c>
      <c r="J279" s="64">
        <v>-289.67</v>
      </c>
      <c r="K279" s="424">
        <f>I279+J279</f>
        <v>873.73</v>
      </c>
    </row>
    <row r="280" spans="1:11" s="4" customFormat="1" ht="16.5" customHeight="1">
      <c r="A280" s="27" t="s">
        <v>7</v>
      </c>
      <c r="B280" s="48" t="s">
        <v>416</v>
      </c>
      <c r="C280" s="25" t="s">
        <v>214</v>
      </c>
      <c r="D280" s="25" t="s">
        <v>208</v>
      </c>
      <c r="E280" s="60" t="s">
        <v>304</v>
      </c>
      <c r="F280" s="25" t="s">
        <v>117</v>
      </c>
      <c r="G280" s="66">
        <f>G281+G283</f>
        <v>0</v>
      </c>
      <c r="H280" s="66">
        <f>H281+H283</f>
        <v>0</v>
      </c>
      <c r="I280" s="394">
        <f>I281+I283</f>
        <v>0</v>
      </c>
      <c r="J280" s="66">
        <f>J281+J283</f>
        <v>19</v>
      </c>
      <c r="K280" s="394">
        <f>K281+K283</f>
        <v>19</v>
      </c>
    </row>
    <row r="281" spans="1:11" s="4" customFormat="1" ht="16.5" customHeight="1">
      <c r="A281" s="27"/>
      <c r="B281" s="48" t="s">
        <v>416</v>
      </c>
      <c r="C281" s="25" t="s">
        <v>214</v>
      </c>
      <c r="D281" s="25" t="s">
        <v>208</v>
      </c>
      <c r="E281" s="60" t="s">
        <v>304</v>
      </c>
      <c r="F281" s="25" t="s">
        <v>119</v>
      </c>
      <c r="G281" s="66">
        <f>G282</f>
        <v>0</v>
      </c>
      <c r="H281" s="66">
        <f>H282</f>
        <v>0</v>
      </c>
      <c r="I281" s="394">
        <f>I282</f>
        <v>0</v>
      </c>
      <c r="J281" s="66">
        <f>J282</f>
        <v>9</v>
      </c>
      <c r="K281" s="394">
        <f>K282</f>
        <v>9</v>
      </c>
    </row>
    <row r="282" spans="1:11" ht="16.5" customHeight="1" hidden="1">
      <c r="A282" s="195"/>
      <c r="B282" s="82" t="s">
        <v>416</v>
      </c>
      <c r="C282" s="93" t="s">
        <v>214</v>
      </c>
      <c r="D282" s="93" t="s">
        <v>208</v>
      </c>
      <c r="E282" s="147" t="s">
        <v>304</v>
      </c>
      <c r="F282" s="93" t="s">
        <v>159</v>
      </c>
      <c r="G282" s="64"/>
      <c r="H282" s="64"/>
      <c r="I282" s="424"/>
      <c r="J282" s="64">
        <v>9</v>
      </c>
      <c r="K282" s="424">
        <f>I282+J282</f>
        <v>9</v>
      </c>
    </row>
    <row r="283" spans="1:11" s="4" customFormat="1" ht="18" customHeight="1">
      <c r="A283" s="27" t="s">
        <v>90</v>
      </c>
      <c r="B283" s="48" t="s">
        <v>416</v>
      </c>
      <c r="C283" s="25" t="s">
        <v>214</v>
      </c>
      <c r="D283" s="25" t="s">
        <v>208</v>
      </c>
      <c r="E283" s="60" t="s">
        <v>304</v>
      </c>
      <c r="F283" s="25" t="s">
        <v>89</v>
      </c>
      <c r="G283" s="39">
        <f>G284</f>
        <v>0</v>
      </c>
      <c r="H283" s="39">
        <f>H284</f>
        <v>0</v>
      </c>
      <c r="I283" s="394">
        <f>I284</f>
        <v>0</v>
      </c>
      <c r="J283" s="39">
        <f>J284</f>
        <v>10</v>
      </c>
      <c r="K283" s="394">
        <f>K284</f>
        <v>10</v>
      </c>
    </row>
    <row r="284" spans="1:11" ht="17.25" customHeight="1" hidden="1">
      <c r="A284" s="94" t="s">
        <v>227</v>
      </c>
      <c r="B284" s="82" t="s">
        <v>416</v>
      </c>
      <c r="C284" s="93" t="s">
        <v>214</v>
      </c>
      <c r="D284" s="93" t="s">
        <v>208</v>
      </c>
      <c r="E284" s="147" t="s">
        <v>304</v>
      </c>
      <c r="F284" s="93" t="s">
        <v>91</v>
      </c>
      <c r="G284" s="40"/>
      <c r="H284" s="40"/>
      <c r="I284" s="424"/>
      <c r="J284" s="40">
        <v>10</v>
      </c>
      <c r="K284" s="424">
        <f>I284+J284</f>
        <v>10</v>
      </c>
    </row>
    <row r="285" spans="1:11" s="18" customFormat="1" ht="41.25" customHeight="1">
      <c r="A285" s="56" t="s">
        <v>381</v>
      </c>
      <c r="B285" s="54" t="s">
        <v>416</v>
      </c>
      <c r="C285" s="55" t="s">
        <v>214</v>
      </c>
      <c r="D285" s="55" t="s">
        <v>208</v>
      </c>
      <c r="E285" s="72" t="s">
        <v>305</v>
      </c>
      <c r="F285" s="87"/>
      <c r="G285" s="144">
        <f>G286+G292</f>
        <v>1315.3000000000002</v>
      </c>
      <c r="H285" s="144">
        <f>H286+H292</f>
        <v>67.6</v>
      </c>
      <c r="I285" s="397">
        <f>I286+I292</f>
        <v>1382.9</v>
      </c>
      <c r="J285" s="144">
        <f>J286+J292</f>
        <v>-15</v>
      </c>
      <c r="K285" s="397">
        <f>K286+K292</f>
        <v>1367.9</v>
      </c>
    </row>
    <row r="286" spans="1:11" s="18" customFormat="1" ht="15.75">
      <c r="A286" s="34" t="s">
        <v>382</v>
      </c>
      <c r="B286" s="48" t="s">
        <v>416</v>
      </c>
      <c r="C286" s="35" t="s">
        <v>214</v>
      </c>
      <c r="D286" s="35" t="s">
        <v>208</v>
      </c>
      <c r="E286" s="127" t="s">
        <v>306</v>
      </c>
      <c r="F286" s="50"/>
      <c r="G286" s="129">
        <f aca="true" t="shared" si="28" ref="G286:K287">G287</f>
        <v>1315.3000000000002</v>
      </c>
      <c r="H286" s="129">
        <f t="shared" si="28"/>
        <v>0</v>
      </c>
      <c r="I286" s="409">
        <f t="shared" si="28"/>
        <v>1315.3000000000002</v>
      </c>
      <c r="J286" s="129">
        <f t="shared" si="28"/>
        <v>0</v>
      </c>
      <c r="K286" s="409">
        <f t="shared" si="28"/>
        <v>1315.3000000000002</v>
      </c>
    </row>
    <row r="287" spans="1:11" s="18" customFormat="1" ht="43.5" customHeight="1">
      <c r="A287" s="162" t="s">
        <v>110</v>
      </c>
      <c r="B287" s="54" t="s">
        <v>416</v>
      </c>
      <c r="C287" s="55" t="s">
        <v>214</v>
      </c>
      <c r="D287" s="55" t="s">
        <v>208</v>
      </c>
      <c r="E287" s="72" t="s">
        <v>306</v>
      </c>
      <c r="F287" s="87" t="s">
        <v>417</v>
      </c>
      <c r="G287" s="144">
        <f t="shared" si="28"/>
        <v>1315.3000000000002</v>
      </c>
      <c r="H287" s="144">
        <f t="shared" si="28"/>
        <v>0</v>
      </c>
      <c r="I287" s="397">
        <f t="shared" si="28"/>
        <v>1315.3000000000002</v>
      </c>
      <c r="J287" s="144">
        <f t="shared" si="28"/>
        <v>0</v>
      </c>
      <c r="K287" s="397">
        <f t="shared" si="28"/>
        <v>1315.3000000000002</v>
      </c>
    </row>
    <row r="288" spans="1:11" s="4" customFormat="1" ht="17.25" customHeight="1">
      <c r="A288" s="27" t="s">
        <v>156</v>
      </c>
      <c r="B288" s="48" t="s">
        <v>416</v>
      </c>
      <c r="C288" s="25" t="s">
        <v>214</v>
      </c>
      <c r="D288" s="25" t="s">
        <v>208</v>
      </c>
      <c r="E288" s="127" t="s">
        <v>306</v>
      </c>
      <c r="F288" s="50" t="s">
        <v>265</v>
      </c>
      <c r="G288" s="39">
        <f>G289+G290+G291</f>
        <v>1315.3000000000002</v>
      </c>
      <c r="H288" s="39">
        <f>H289+H290+H291</f>
        <v>0</v>
      </c>
      <c r="I288" s="394">
        <f>I289+I290+I291</f>
        <v>1315.3000000000002</v>
      </c>
      <c r="J288" s="39">
        <f>J289+J290+J291</f>
        <v>0</v>
      </c>
      <c r="K288" s="394">
        <f>K289+K290+K291</f>
        <v>1315.3000000000002</v>
      </c>
    </row>
    <row r="289" spans="1:11" ht="15.75" hidden="1">
      <c r="A289" s="94" t="s">
        <v>137</v>
      </c>
      <c r="B289" s="82" t="s">
        <v>416</v>
      </c>
      <c r="C289" s="93" t="s">
        <v>214</v>
      </c>
      <c r="D289" s="93" t="s">
        <v>208</v>
      </c>
      <c r="E289" s="143" t="s">
        <v>306</v>
      </c>
      <c r="F289" s="93" t="s">
        <v>240</v>
      </c>
      <c r="G289" s="40">
        <v>1010.2</v>
      </c>
      <c r="H289" s="40"/>
      <c r="I289" s="424">
        <f>G289+H289</f>
        <v>1010.2</v>
      </c>
      <c r="J289" s="40"/>
      <c r="K289" s="424">
        <f>I289+J289</f>
        <v>1010.2</v>
      </c>
    </row>
    <row r="290" spans="1:11" ht="27.75" customHeight="1" hidden="1">
      <c r="A290" s="94" t="s">
        <v>138</v>
      </c>
      <c r="B290" s="82" t="s">
        <v>416</v>
      </c>
      <c r="C290" s="93" t="s">
        <v>214</v>
      </c>
      <c r="D290" s="93" t="s">
        <v>208</v>
      </c>
      <c r="E290" s="143" t="s">
        <v>306</v>
      </c>
      <c r="F290" s="93" t="s">
        <v>241</v>
      </c>
      <c r="G290" s="40"/>
      <c r="H290" s="40"/>
      <c r="I290" s="424">
        <f>G290+H290</f>
        <v>0</v>
      </c>
      <c r="J290" s="40"/>
      <c r="K290" s="424">
        <f>I290+J290</f>
        <v>0</v>
      </c>
    </row>
    <row r="291" spans="1:11" ht="27.75" customHeight="1" hidden="1">
      <c r="A291" s="94" t="s">
        <v>139</v>
      </c>
      <c r="B291" s="82" t="s">
        <v>416</v>
      </c>
      <c r="C291" s="93" t="s">
        <v>214</v>
      </c>
      <c r="D291" s="93" t="s">
        <v>208</v>
      </c>
      <c r="E291" s="143" t="s">
        <v>306</v>
      </c>
      <c r="F291" s="93" t="s">
        <v>78</v>
      </c>
      <c r="G291" s="40">
        <v>305.1</v>
      </c>
      <c r="H291" s="40"/>
      <c r="I291" s="424">
        <f>G291+H291</f>
        <v>305.1</v>
      </c>
      <c r="J291" s="40"/>
      <c r="K291" s="424">
        <f>I291+J291</f>
        <v>305.1</v>
      </c>
    </row>
    <row r="292" spans="1:11" s="4" customFormat="1" ht="25.5">
      <c r="A292" s="27" t="s">
        <v>383</v>
      </c>
      <c r="B292" s="48" t="s">
        <v>416</v>
      </c>
      <c r="C292" s="25" t="s">
        <v>214</v>
      </c>
      <c r="D292" s="25" t="s">
        <v>208</v>
      </c>
      <c r="E292" s="60" t="s">
        <v>307</v>
      </c>
      <c r="F292" s="25"/>
      <c r="G292" s="39">
        <f aca="true" t="shared" si="29" ref="G292:K293">G293</f>
        <v>0</v>
      </c>
      <c r="H292" s="39">
        <f t="shared" si="29"/>
        <v>67.6</v>
      </c>
      <c r="I292" s="394">
        <f t="shared" si="29"/>
        <v>67.6</v>
      </c>
      <c r="J292" s="39">
        <f t="shared" si="29"/>
        <v>-15</v>
      </c>
      <c r="K292" s="394">
        <f t="shared" si="29"/>
        <v>52.6</v>
      </c>
    </row>
    <row r="293" spans="1:11" s="4" customFormat="1" ht="27.75" customHeight="1">
      <c r="A293" s="34" t="s">
        <v>114</v>
      </c>
      <c r="B293" s="48" t="s">
        <v>416</v>
      </c>
      <c r="C293" s="25" t="s">
        <v>214</v>
      </c>
      <c r="D293" s="25" t="s">
        <v>208</v>
      </c>
      <c r="E293" s="60" t="s">
        <v>307</v>
      </c>
      <c r="F293" s="25" t="s">
        <v>115</v>
      </c>
      <c r="G293" s="39">
        <f t="shared" si="29"/>
        <v>0</v>
      </c>
      <c r="H293" s="39">
        <f t="shared" si="29"/>
        <v>67.6</v>
      </c>
      <c r="I293" s="394">
        <f t="shared" si="29"/>
        <v>67.6</v>
      </c>
      <c r="J293" s="39">
        <f t="shared" si="29"/>
        <v>-15</v>
      </c>
      <c r="K293" s="394">
        <f t="shared" si="29"/>
        <v>52.6</v>
      </c>
    </row>
    <row r="294" spans="1:11" s="4" customFormat="1" ht="27.75" customHeight="1">
      <c r="A294" s="152" t="s">
        <v>116</v>
      </c>
      <c r="B294" s="48" t="s">
        <v>416</v>
      </c>
      <c r="C294" s="25" t="s">
        <v>214</v>
      </c>
      <c r="D294" s="25" t="s">
        <v>208</v>
      </c>
      <c r="E294" s="60" t="s">
        <v>307</v>
      </c>
      <c r="F294" s="25" t="s">
        <v>86</v>
      </c>
      <c r="G294" s="39">
        <f>G295+G296+G297</f>
        <v>0</v>
      </c>
      <c r="H294" s="39">
        <f>H295+H296+H297</f>
        <v>67.6</v>
      </c>
      <c r="I294" s="394">
        <f>I295+I296+I297</f>
        <v>67.6</v>
      </c>
      <c r="J294" s="39">
        <f>J295+J296+J297</f>
        <v>-15</v>
      </c>
      <c r="K294" s="394">
        <f>K295+K296+K297</f>
        <v>52.6</v>
      </c>
    </row>
    <row r="295" spans="1:11" ht="25.5" hidden="1">
      <c r="A295" s="94" t="s">
        <v>224</v>
      </c>
      <c r="B295" s="82" t="s">
        <v>416</v>
      </c>
      <c r="C295" s="93" t="s">
        <v>214</v>
      </c>
      <c r="D295" s="93" t="s">
        <v>208</v>
      </c>
      <c r="E295" s="147" t="s">
        <v>307</v>
      </c>
      <c r="F295" s="93" t="s">
        <v>225</v>
      </c>
      <c r="G295" s="40"/>
      <c r="H295" s="40"/>
      <c r="I295" s="424"/>
      <c r="J295" s="40"/>
      <c r="K295" s="424"/>
    </row>
    <row r="296" spans="2:11" ht="26.25" customHeight="1" hidden="1">
      <c r="B296" s="82" t="s">
        <v>416</v>
      </c>
      <c r="C296" s="93" t="s">
        <v>214</v>
      </c>
      <c r="D296" s="93" t="s">
        <v>208</v>
      </c>
      <c r="E296" s="147" t="s">
        <v>307</v>
      </c>
      <c r="F296" s="93" t="s">
        <v>226</v>
      </c>
      <c r="G296" s="40"/>
      <c r="H296" s="40">
        <v>8</v>
      </c>
      <c r="I296" s="424">
        <f>G296+H296</f>
        <v>8</v>
      </c>
      <c r="J296" s="40">
        <v>1</v>
      </c>
      <c r="K296" s="424">
        <f>I296+J296</f>
        <v>9</v>
      </c>
    </row>
    <row r="297" spans="1:11" ht="26.25" customHeight="1" hidden="1">
      <c r="A297" s="94" t="s">
        <v>592</v>
      </c>
      <c r="B297" s="82" t="s">
        <v>416</v>
      </c>
      <c r="C297" s="93" t="s">
        <v>214</v>
      </c>
      <c r="D297" s="93" t="s">
        <v>208</v>
      </c>
      <c r="E297" s="147" t="s">
        <v>307</v>
      </c>
      <c r="F297" s="93" t="s">
        <v>593</v>
      </c>
      <c r="G297" s="40"/>
      <c r="H297" s="40">
        <v>59.6</v>
      </c>
      <c r="I297" s="424">
        <f>G297+H297</f>
        <v>59.6</v>
      </c>
      <c r="J297" s="40">
        <v>-16</v>
      </c>
      <c r="K297" s="424">
        <f>I297+J297</f>
        <v>43.6</v>
      </c>
    </row>
    <row r="298" spans="1:11" s="18" customFormat="1" ht="26.25">
      <c r="A298" s="56" t="s">
        <v>385</v>
      </c>
      <c r="B298" s="54" t="s">
        <v>416</v>
      </c>
      <c r="C298" s="55" t="s">
        <v>214</v>
      </c>
      <c r="D298" s="55" t="s">
        <v>208</v>
      </c>
      <c r="E298" s="72" t="s">
        <v>308</v>
      </c>
      <c r="F298" s="55"/>
      <c r="G298" s="144">
        <f aca="true" t="shared" si="30" ref="G298:K299">G299</f>
        <v>1315.3000000000002</v>
      </c>
      <c r="H298" s="144">
        <f t="shared" si="30"/>
        <v>0</v>
      </c>
      <c r="I298" s="397">
        <f t="shared" si="30"/>
        <v>1315.3000000000002</v>
      </c>
      <c r="J298" s="144">
        <f t="shared" si="30"/>
        <v>0</v>
      </c>
      <c r="K298" s="397">
        <f t="shared" si="30"/>
        <v>1315.3000000000002</v>
      </c>
    </row>
    <row r="299" spans="1:11" s="4" customFormat="1" ht="42" customHeight="1">
      <c r="A299" s="80" t="s">
        <v>110</v>
      </c>
      <c r="B299" s="48" t="s">
        <v>416</v>
      </c>
      <c r="C299" s="25" t="s">
        <v>214</v>
      </c>
      <c r="D299" s="25" t="s">
        <v>208</v>
      </c>
      <c r="E299" s="60" t="s">
        <v>308</v>
      </c>
      <c r="F299" s="25" t="s">
        <v>417</v>
      </c>
      <c r="G299" s="39">
        <f t="shared" si="30"/>
        <v>1315.3000000000002</v>
      </c>
      <c r="H299" s="39">
        <f t="shared" si="30"/>
        <v>0</v>
      </c>
      <c r="I299" s="394">
        <f t="shared" si="30"/>
        <v>1315.3000000000002</v>
      </c>
      <c r="J299" s="39">
        <f t="shared" si="30"/>
        <v>0</v>
      </c>
      <c r="K299" s="394">
        <f t="shared" si="30"/>
        <v>1315.3000000000002</v>
      </c>
    </row>
    <row r="300" spans="1:11" s="4" customFormat="1" ht="18" customHeight="1">
      <c r="A300" s="27" t="s">
        <v>156</v>
      </c>
      <c r="B300" s="48" t="s">
        <v>416</v>
      </c>
      <c r="C300" s="25" t="s">
        <v>214</v>
      </c>
      <c r="D300" s="25" t="s">
        <v>208</v>
      </c>
      <c r="E300" s="60" t="s">
        <v>308</v>
      </c>
      <c r="F300" s="50" t="s">
        <v>265</v>
      </c>
      <c r="G300" s="39">
        <f>G301+G302+G303</f>
        <v>1315.3000000000002</v>
      </c>
      <c r="H300" s="39">
        <f>H301+H302+H303</f>
        <v>0</v>
      </c>
      <c r="I300" s="394">
        <f>I301+I302+I303</f>
        <v>1315.3000000000002</v>
      </c>
      <c r="J300" s="39">
        <f>J301+J302+J303</f>
        <v>0</v>
      </c>
      <c r="K300" s="394">
        <f>K301+K302+K303</f>
        <v>1315.3000000000002</v>
      </c>
    </row>
    <row r="301" spans="1:11" ht="18" customHeight="1" hidden="1">
      <c r="A301" s="94" t="s">
        <v>137</v>
      </c>
      <c r="B301" s="82" t="s">
        <v>416</v>
      </c>
      <c r="C301" s="93" t="s">
        <v>214</v>
      </c>
      <c r="D301" s="93" t="s">
        <v>208</v>
      </c>
      <c r="E301" s="147" t="s">
        <v>308</v>
      </c>
      <c r="F301" s="93" t="s">
        <v>240</v>
      </c>
      <c r="G301" s="40">
        <v>1010.2</v>
      </c>
      <c r="H301" s="40"/>
      <c r="I301" s="424">
        <f>G301+H301</f>
        <v>1010.2</v>
      </c>
      <c r="J301" s="40"/>
      <c r="K301" s="424">
        <f>I301+J301</f>
        <v>1010.2</v>
      </c>
    </row>
    <row r="302" spans="1:11" ht="29.25" customHeight="1" hidden="1">
      <c r="A302" s="94" t="s">
        <v>346</v>
      </c>
      <c r="B302" s="82" t="s">
        <v>416</v>
      </c>
      <c r="C302" s="93" t="s">
        <v>214</v>
      </c>
      <c r="D302" s="93" t="s">
        <v>208</v>
      </c>
      <c r="E302" s="147" t="s">
        <v>308</v>
      </c>
      <c r="F302" s="93" t="s">
        <v>241</v>
      </c>
      <c r="G302" s="40"/>
      <c r="H302" s="40"/>
      <c r="I302" s="424">
        <f>G302+H302</f>
        <v>0</v>
      </c>
      <c r="J302" s="40"/>
      <c r="K302" s="424">
        <f>I302+J302</f>
        <v>0</v>
      </c>
    </row>
    <row r="303" spans="1:11" ht="29.25" customHeight="1" hidden="1">
      <c r="A303" s="94" t="s">
        <v>139</v>
      </c>
      <c r="B303" s="82" t="s">
        <v>416</v>
      </c>
      <c r="C303" s="93" t="s">
        <v>214</v>
      </c>
      <c r="D303" s="93" t="s">
        <v>208</v>
      </c>
      <c r="E303" s="147" t="s">
        <v>308</v>
      </c>
      <c r="F303" s="93" t="s">
        <v>78</v>
      </c>
      <c r="G303" s="40">
        <v>305.1</v>
      </c>
      <c r="H303" s="40"/>
      <c r="I303" s="424">
        <f>G303+H303</f>
        <v>305.1</v>
      </c>
      <c r="J303" s="40"/>
      <c r="K303" s="424">
        <f>I303+J303</f>
        <v>305.1</v>
      </c>
    </row>
    <row r="304" spans="1:11" s="4" customFormat="1" ht="29.25" customHeight="1" hidden="1">
      <c r="A304" s="119" t="s">
        <v>95</v>
      </c>
      <c r="B304" s="77" t="s">
        <v>416</v>
      </c>
      <c r="C304" s="68" t="s">
        <v>214</v>
      </c>
      <c r="D304" s="68" t="s">
        <v>208</v>
      </c>
      <c r="E304" s="117" t="s">
        <v>46</v>
      </c>
      <c r="F304" s="25"/>
      <c r="G304" s="39">
        <f>G305</f>
        <v>0</v>
      </c>
      <c r="H304" s="39">
        <f aca="true" t="shared" si="31" ref="H304:K307">H305</f>
        <v>0</v>
      </c>
      <c r="I304" s="394">
        <f t="shared" si="31"/>
        <v>0</v>
      </c>
      <c r="J304" s="39">
        <f t="shared" si="31"/>
        <v>0</v>
      </c>
      <c r="K304" s="394">
        <f t="shared" si="31"/>
        <v>0</v>
      </c>
    </row>
    <row r="305" spans="1:11" s="4" customFormat="1" ht="29.25" customHeight="1" hidden="1">
      <c r="A305" s="279" t="s">
        <v>155</v>
      </c>
      <c r="B305" s="280" t="s">
        <v>315</v>
      </c>
      <c r="C305" s="281" t="s">
        <v>242</v>
      </c>
      <c r="D305" s="281" t="s">
        <v>208</v>
      </c>
      <c r="E305" s="31" t="s">
        <v>316</v>
      </c>
      <c r="F305" s="25"/>
      <c r="G305" s="39">
        <f>G306</f>
        <v>0</v>
      </c>
      <c r="H305" s="39">
        <f t="shared" si="31"/>
        <v>0</v>
      </c>
      <c r="I305" s="394">
        <f t="shared" si="31"/>
        <v>0</v>
      </c>
      <c r="J305" s="39">
        <f t="shared" si="31"/>
        <v>0</v>
      </c>
      <c r="K305" s="394">
        <f t="shared" si="31"/>
        <v>0</v>
      </c>
    </row>
    <row r="306" spans="1:11" s="4" customFormat="1" ht="29.25" customHeight="1" hidden="1">
      <c r="A306" s="34" t="s">
        <v>114</v>
      </c>
      <c r="B306" s="280" t="s">
        <v>315</v>
      </c>
      <c r="C306" s="281" t="s">
        <v>214</v>
      </c>
      <c r="D306" s="281" t="s">
        <v>208</v>
      </c>
      <c r="E306" s="31" t="s">
        <v>316</v>
      </c>
      <c r="F306" s="25" t="s">
        <v>115</v>
      </c>
      <c r="G306" s="39">
        <f>G307</f>
        <v>0</v>
      </c>
      <c r="H306" s="39">
        <f t="shared" si="31"/>
        <v>0</v>
      </c>
      <c r="I306" s="394">
        <f t="shared" si="31"/>
        <v>0</v>
      </c>
      <c r="J306" s="39">
        <f t="shared" si="31"/>
        <v>0</v>
      </c>
      <c r="K306" s="394">
        <f t="shared" si="31"/>
        <v>0</v>
      </c>
    </row>
    <row r="307" spans="1:11" s="4" customFormat="1" ht="29.25" customHeight="1" hidden="1">
      <c r="A307" s="152" t="s">
        <v>116</v>
      </c>
      <c r="B307" s="280" t="s">
        <v>315</v>
      </c>
      <c r="C307" s="281" t="s">
        <v>214</v>
      </c>
      <c r="D307" s="281" t="s">
        <v>208</v>
      </c>
      <c r="E307" s="31" t="s">
        <v>316</v>
      </c>
      <c r="F307" s="25" t="s">
        <v>86</v>
      </c>
      <c r="G307" s="39">
        <f>G308</f>
        <v>0</v>
      </c>
      <c r="H307" s="39">
        <f t="shared" si="31"/>
        <v>0</v>
      </c>
      <c r="I307" s="394">
        <f t="shared" si="31"/>
        <v>0</v>
      </c>
      <c r="J307" s="39">
        <f t="shared" si="31"/>
        <v>0</v>
      </c>
      <c r="K307" s="394">
        <f t="shared" si="31"/>
        <v>0</v>
      </c>
    </row>
    <row r="308" spans="1:11" s="4" customFormat="1" ht="29.25" customHeight="1" hidden="1">
      <c r="A308" s="94" t="s">
        <v>345</v>
      </c>
      <c r="B308" s="282" t="s">
        <v>315</v>
      </c>
      <c r="C308" s="154" t="s">
        <v>214</v>
      </c>
      <c r="D308" s="154" t="s">
        <v>208</v>
      </c>
      <c r="E308" s="147" t="s">
        <v>316</v>
      </c>
      <c r="F308" s="154" t="s">
        <v>226</v>
      </c>
      <c r="G308" s="148"/>
      <c r="H308" s="148"/>
      <c r="I308" s="425"/>
      <c r="J308" s="148"/>
      <c r="K308" s="425"/>
    </row>
    <row r="309" spans="1:11" s="4" customFormat="1" ht="14.25" customHeight="1">
      <c r="A309" s="30" t="s">
        <v>246</v>
      </c>
      <c r="B309" s="47" t="s">
        <v>416</v>
      </c>
      <c r="C309" s="32" t="s">
        <v>247</v>
      </c>
      <c r="D309" s="32"/>
      <c r="E309" s="60"/>
      <c r="F309" s="32"/>
      <c r="G309" s="106">
        <f>G310</f>
        <v>49</v>
      </c>
      <c r="H309" s="106">
        <f aca="true" t="shared" si="32" ref="H309:K312">H310</f>
        <v>50</v>
      </c>
      <c r="I309" s="408">
        <f t="shared" si="32"/>
        <v>99</v>
      </c>
      <c r="J309" s="106">
        <f t="shared" si="32"/>
        <v>0</v>
      </c>
      <c r="K309" s="408">
        <f t="shared" si="32"/>
        <v>99</v>
      </c>
    </row>
    <row r="310" spans="1:11" s="107" customFormat="1" ht="12.75" customHeight="1">
      <c r="A310" s="118" t="s">
        <v>248</v>
      </c>
      <c r="B310" s="47" t="s">
        <v>416</v>
      </c>
      <c r="C310" s="43" t="s">
        <v>247</v>
      </c>
      <c r="D310" s="43" t="s">
        <v>208</v>
      </c>
      <c r="E310" s="131"/>
      <c r="F310" s="43"/>
      <c r="G310" s="106">
        <f>G311</f>
        <v>49</v>
      </c>
      <c r="H310" s="106">
        <f t="shared" si="32"/>
        <v>50</v>
      </c>
      <c r="I310" s="408">
        <f t="shared" si="32"/>
        <v>99</v>
      </c>
      <c r="J310" s="106">
        <f t="shared" si="32"/>
        <v>0</v>
      </c>
      <c r="K310" s="408">
        <f t="shared" si="32"/>
        <v>99</v>
      </c>
    </row>
    <row r="311" spans="1:11" s="103" customFormat="1" ht="29.25" customHeight="1">
      <c r="A311" s="119" t="s">
        <v>95</v>
      </c>
      <c r="B311" s="77" t="s">
        <v>416</v>
      </c>
      <c r="C311" s="68" t="s">
        <v>247</v>
      </c>
      <c r="D311" s="68" t="s">
        <v>208</v>
      </c>
      <c r="E311" s="117" t="s">
        <v>46</v>
      </c>
      <c r="F311" s="68"/>
      <c r="G311" s="153">
        <f>G312</f>
        <v>49</v>
      </c>
      <c r="H311" s="153">
        <f t="shared" si="32"/>
        <v>50</v>
      </c>
      <c r="I311" s="396">
        <f t="shared" si="32"/>
        <v>99</v>
      </c>
      <c r="J311" s="153">
        <f t="shared" si="32"/>
        <v>0</v>
      </c>
      <c r="K311" s="396">
        <f t="shared" si="32"/>
        <v>99</v>
      </c>
    </row>
    <row r="312" spans="1:11" s="18" customFormat="1" ht="15.75" customHeight="1">
      <c r="A312" s="98" t="s">
        <v>249</v>
      </c>
      <c r="B312" s="48" t="s">
        <v>416</v>
      </c>
      <c r="C312" s="55" t="s">
        <v>247</v>
      </c>
      <c r="D312" s="55" t="s">
        <v>208</v>
      </c>
      <c r="E312" s="72" t="s">
        <v>49</v>
      </c>
      <c r="F312" s="55"/>
      <c r="G312" s="144">
        <f>G313</f>
        <v>49</v>
      </c>
      <c r="H312" s="144">
        <f t="shared" si="32"/>
        <v>50</v>
      </c>
      <c r="I312" s="397">
        <f t="shared" si="32"/>
        <v>99</v>
      </c>
      <c r="J312" s="144">
        <f t="shared" si="32"/>
        <v>0</v>
      </c>
      <c r="K312" s="397">
        <f t="shared" si="32"/>
        <v>99</v>
      </c>
    </row>
    <row r="313" spans="1:11" s="4" customFormat="1" ht="15.75" customHeight="1">
      <c r="A313" s="120" t="s">
        <v>140</v>
      </c>
      <c r="B313" s="48" t="s">
        <v>416</v>
      </c>
      <c r="C313" s="25" t="s">
        <v>247</v>
      </c>
      <c r="D313" s="25" t="s">
        <v>208</v>
      </c>
      <c r="E313" s="60" t="s">
        <v>49</v>
      </c>
      <c r="F313" s="25" t="s">
        <v>141</v>
      </c>
      <c r="G313" s="39">
        <f>G315</f>
        <v>49</v>
      </c>
      <c r="H313" s="39">
        <f>H315</f>
        <v>50</v>
      </c>
      <c r="I313" s="394">
        <f>I315</f>
        <v>99</v>
      </c>
      <c r="J313" s="39">
        <f>J315</f>
        <v>0</v>
      </c>
      <c r="K313" s="394">
        <f>K315</f>
        <v>99</v>
      </c>
    </row>
    <row r="314" spans="1:11" s="4" customFormat="1" ht="15.75" customHeight="1">
      <c r="A314" s="120" t="s">
        <v>128</v>
      </c>
      <c r="B314" s="48" t="s">
        <v>416</v>
      </c>
      <c r="C314" s="25" t="s">
        <v>247</v>
      </c>
      <c r="D314" s="25" t="s">
        <v>208</v>
      </c>
      <c r="E314" s="60" t="s">
        <v>49</v>
      </c>
      <c r="F314" s="25" t="s">
        <v>416</v>
      </c>
      <c r="G314" s="39">
        <f>G315</f>
        <v>49</v>
      </c>
      <c r="H314" s="39">
        <f>H315</f>
        <v>50</v>
      </c>
      <c r="I314" s="394">
        <f>I315</f>
        <v>99</v>
      </c>
      <c r="J314" s="39">
        <f>J315</f>
        <v>0</v>
      </c>
      <c r="K314" s="394">
        <f>K315</f>
        <v>99</v>
      </c>
    </row>
    <row r="315" spans="1:11" ht="13.5" customHeight="1" hidden="1">
      <c r="A315" s="121" t="s">
        <v>347</v>
      </c>
      <c r="B315" s="48" t="s">
        <v>416</v>
      </c>
      <c r="C315" s="93" t="s">
        <v>247</v>
      </c>
      <c r="D315" s="93" t="s">
        <v>208</v>
      </c>
      <c r="E315" s="84" t="s">
        <v>49</v>
      </c>
      <c r="F315" s="93" t="s">
        <v>250</v>
      </c>
      <c r="G315" s="53">
        <v>49</v>
      </c>
      <c r="H315" s="53">
        <v>50</v>
      </c>
      <c r="I315" s="445">
        <f>G315+H315</f>
        <v>99</v>
      </c>
      <c r="J315" s="53"/>
      <c r="K315" s="445">
        <f>I315+J315</f>
        <v>99</v>
      </c>
    </row>
    <row r="316" spans="1:11" s="17" customFormat="1" ht="14.25" customHeight="1">
      <c r="A316" s="29" t="s">
        <v>243</v>
      </c>
      <c r="B316" s="47" t="s">
        <v>416</v>
      </c>
      <c r="C316" s="32" t="s">
        <v>245</v>
      </c>
      <c r="D316" s="25"/>
      <c r="E316" s="31"/>
      <c r="F316" s="25"/>
      <c r="G316" s="41">
        <f>G317</f>
        <v>0</v>
      </c>
      <c r="H316" s="41">
        <f>H317</f>
        <v>0</v>
      </c>
      <c r="I316" s="410">
        <f>I317</f>
        <v>0</v>
      </c>
      <c r="J316" s="41">
        <f>J317</f>
        <v>2.675</v>
      </c>
      <c r="K316" s="410">
        <f>K317</f>
        <v>2.675</v>
      </c>
    </row>
    <row r="317" spans="1:11" s="17" customFormat="1" ht="14.25" customHeight="1">
      <c r="A317" s="22" t="s">
        <v>244</v>
      </c>
      <c r="B317" s="47" t="s">
        <v>416</v>
      </c>
      <c r="C317" s="43" t="s">
        <v>245</v>
      </c>
      <c r="D317" s="43" t="s">
        <v>209</v>
      </c>
      <c r="E317" s="85"/>
      <c r="F317" s="43"/>
      <c r="G317" s="45">
        <f>G318+G324</f>
        <v>0</v>
      </c>
      <c r="H317" s="45">
        <f>H318+H324</f>
        <v>0</v>
      </c>
      <c r="I317" s="443">
        <f>I318+I324</f>
        <v>0</v>
      </c>
      <c r="J317" s="45">
        <f>J318+J324</f>
        <v>2.675</v>
      </c>
      <c r="K317" s="443">
        <f>K318+K324</f>
        <v>2.675</v>
      </c>
    </row>
    <row r="318" spans="1:11" s="17" customFormat="1" ht="45" customHeight="1">
      <c r="A318" s="91" t="s">
        <v>309</v>
      </c>
      <c r="B318" s="77" t="s">
        <v>416</v>
      </c>
      <c r="C318" s="68" t="s">
        <v>245</v>
      </c>
      <c r="D318" s="68" t="s">
        <v>209</v>
      </c>
      <c r="E318" s="78" t="s">
        <v>100</v>
      </c>
      <c r="F318" s="43"/>
      <c r="G318" s="45">
        <f>G319</f>
        <v>0</v>
      </c>
      <c r="H318" s="45">
        <f aca="true" t="shared" si="33" ref="H318:K322">H319</f>
        <v>0</v>
      </c>
      <c r="I318" s="443">
        <f t="shared" si="33"/>
        <v>0</v>
      </c>
      <c r="J318" s="45">
        <f t="shared" si="33"/>
        <v>2.675</v>
      </c>
      <c r="K318" s="443">
        <f t="shared" si="33"/>
        <v>2.675</v>
      </c>
    </row>
    <row r="319" spans="1:11" s="17" customFormat="1" ht="28.5" customHeight="1">
      <c r="A319" s="196" t="s">
        <v>311</v>
      </c>
      <c r="B319" s="54" t="s">
        <v>416</v>
      </c>
      <c r="C319" s="55" t="s">
        <v>245</v>
      </c>
      <c r="D319" s="55" t="s">
        <v>209</v>
      </c>
      <c r="E319" s="57" t="s">
        <v>310</v>
      </c>
      <c r="F319" s="68"/>
      <c r="G319" s="58">
        <f>G320</f>
        <v>0</v>
      </c>
      <c r="H319" s="58">
        <f t="shared" si="33"/>
        <v>0</v>
      </c>
      <c r="I319" s="427">
        <f t="shared" si="33"/>
        <v>0</v>
      </c>
      <c r="J319" s="58">
        <f t="shared" si="33"/>
        <v>2.675</v>
      </c>
      <c r="K319" s="427">
        <f t="shared" si="33"/>
        <v>2.675</v>
      </c>
    </row>
    <row r="320" spans="1:11" s="71" customFormat="1" ht="29.25" customHeight="1">
      <c r="A320" s="155" t="s">
        <v>157</v>
      </c>
      <c r="B320" s="54" t="s">
        <v>416</v>
      </c>
      <c r="C320" s="55" t="s">
        <v>245</v>
      </c>
      <c r="D320" s="55" t="s">
        <v>209</v>
      </c>
      <c r="E320" s="100" t="s">
        <v>312</v>
      </c>
      <c r="F320" s="68"/>
      <c r="G320" s="123">
        <f>G321</f>
        <v>0</v>
      </c>
      <c r="H320" s="123">
        <f t="shared" si="33"/>
        <v>0</v>
      </c>
      <c r="I320" s="446">
        <f t="shared" si="33"/>
        <v>0</v>
      </c>
      <c r="J320" s="123">
        <f t="shared" si="33"/>
        <v>2.675</v>
      </c>
      <c r="K320" s="446">
        <f t="shared" si="33"/>
        <v>2.675</v>
      </c>
    </row>
    <row r="321" spans="1:11" s="17" customFormat="1" ht="29.25" customHeight="1">
      <c r="A321" s="34" t="s">
        <v>114</v>
      </c>
      <c r="B321" s="48" t="s">
        <v>416</v>
      </c>
      <c r="C321" s="25" t="s">
        <v>245</v>
      </c>
      <c r="D321" s="25" t="s">
        <v>209</v>
      </c>
      <c r="E321" s="100" t="s">
        <v>312</v>
      </c>
      <c r="F321" s="35" t="s">
        <v>115</v>
      </c>
      <c r="G321" s="123">
        <f>G322</f>
        <v>0</v>
      </c>
      <c r="H321" s="123">
        <f t="shared" si="33"/>
        <v>0</v>
      </c>
      <c r="I321" s="446">
        <f t="shared" si="33"/>
        <v>0</v>
      </c>
      <c r="J321" s="123">
        <f t="shared" si="33"/>
        <v>2.675</v>
      </c>
      <c r="K321" s="446">
        <f t="shared" si="33"/>
        <v>2.675</v>
      </c>
    </row>
    <row r="322" spans="1:11" s="17" customFormat="1" ht="29.25" customHeight="1">
      <c r="A322" s="24" t="s">
        <v>116</v>
      </c>
      <c r="B322" s="48" t="s">
        <v>416</v>
      </c>
      <c r="C322" s="25" t="s">
        <v>245</v>
      </c>
      <c r="D322" s="25" t="s">
        <v>209</v>
      </c>
      <c r="E322" s="100" t="s">
        <v>312</v>
      </c>
      <c r="F322" s="35" t="s">
        <v>86</v>
      </c>
      <c r="G322" s="123">
        <f>G323</f>
        <v>0</v>
      </c>
      <c r="H322" s="123">
        <f t="shared" si="33"/>
        <v>0</v>
      </c>
      <c r="I322" s="446">
        <f t="shared" si="33"/>
        <v>0</v>
      </c>
      <c r="J322" s="123">
        <f t="shared" si="33"/>
        <v>2.675</v>
      </c>
      <c r="K322" s="446">
        <f t="shared" si="33"/>
        <v>2.675</v>
      </c>
    </row>
    <row r="323" spans="1:11" s="17" customFormat="1" ht="27" customHeight="1" hidden="1">
      <c r="A323" s="94" t="s">
        <v>345</v>
      </c>
      <c r="B323" s="82" t="s">
        <v>416</v>
      </c>
      <c r="C323" s="93" t="s">
        <v>245</v>
      </c>
      <c r="D323" s="93" t="s">
        <v>209</v>
      </c>
      <c r="E323" s="143" t="s">
        <v>312</v>
      </c>
      <c r="F323" s="113" t="s">
        <v>226</v>
      </c>
      <c r="G323" s="123"/>
      <c r="H323" s="123"/>
      <c r="I323" s="446"/>
      <c r="J323" s="123">
        <v>2.675</v>
      </c>
      <c r="K323" s="446">
        <f>I323+J323</f>
        <v>2.675</v>
      </c>
    </row>
    <row r="324" spans="1:11" s="107" customFormat="1" ht="25.5" customHeight="1" hidden="1">
      <c r="A324" s="122" t="s">
        <v>95</v>
      </c>
      <c r="B324" s="77" t="s">
        <v>416</v>
      </c>
      <c r="C324" s="68" t="s">
        <v>245</v>
      </c>
      <c r="D324" s="68" t="s">
        <v>209</v>
      </c>
      <c r="E324" s="78" t="s">
        <v>46</v>
      </c>
      <c r="F324" s="68"/>
      <c r="G324" s="129">
        <f>G325</f>
        <v>0</v>
      </c>
      <c r="H324" s="129">
        <f aca="true" t="shared" si="34" ref="H324:K327">H325</f>
        <v>0</v>
      </c>
      <c r="I324" s="409">
        <f t="shared" si="34"/>
        <v>0</v>
      </c>
      <c r="J324" s="129">
        <f t="shared" si="34"/>
        <v>0</v>
      </c>
      <c r="K324" s="409">
        <f t="shared" si="34"/>
        <v>0</v>
      </c>
    </row>
    <row r="325" spans="1:11" s="107" customFormat="1" ht="25.5" customHeight="1" hidden="1">
      <c r="A325" s="196" t="s">
        <v>462</v>
      </c>
      <c r="B325" s="48" t="s">
        <v>416</v>
      </c>
      <c r="C325" s="55" t="s">
        <v>245</v>
      </c>
      <c r="D325" s="55" t="s">
        <v>209</v>
      </c>
      <c r="E325" s="57" t="s">
        <v>463</v>
      </c>
      <c r="F325" s="57"/>
      <c r="G325" s="129">
        <f>G326</f>
        <v>0</v>
      </c>
      <c r="H325" s="129">
        <f t="shared" si="34"/>
        <v>0</v>
      </c>
      <c r="I325" s="409">
        <f t="shared" si="34"/>
        <v>0</v>
      </c>
      <c r="J325" s="129">
        <f t="shared" si="34"/>
        <v>0</v>
      </c>
      <c r="K325" s="409">
        <f t="shared" si="34"/>
        <v>0</v>
      </c>
    </row>
    <row r="326" spans="1:11" s="107" customFormat="1" ht="25.5" customHeight="1" hidden="1">
      <c r="A326" s="34" t="s">
        <v>114</v>
      </c>
      <c r="B326" s="48" t="s">
        <v>416</v>
      </c>
      <c r="C326" s="35" t="s">
        <v>245</v>
      </c>
      <c r="D326" s="35" t="s">
        <v>209</v>
      </c>
      <c r="E326" s="100" t="s">
        <v>463</v>
      </c>
      <c r="F326" s="35" t="s">
        <v>115</v>
      </c>
      <c r="G326" s="129">
        <f>G327</f>
        <v>0</v>
      </c>
      <c r="H326" s="129">
        <f t="shared" si="34"/>
        <v>0</v>
      </c>
      <c r="I326" s="409">
        <f t="shared" si="34"/>
        <v>0</v>
      </c>
      <c r="J326" s="129">
        <f t="shared" si="34"/>
        <v>0</v>
      </c>
      <c r="K326" s="409">
        <f t="shared" si="34"/>
        <v>0</v>
      </c>
    </row>
    <row r="327" spans="1:11" s="107" customFormat="1" ht="25.5" customHeight="1" hidden="1">
      <c r="A327" s="24" t="s">
        <v>116</v>
      </c>
      <c r="B327" s="48" t="s">
        <v>416</v>
      </c>
      <c r="C327" s="35" t="s">
        <v>245</v>
      </c>
      <c r="D327" s="35" t="s">
        <v>209</v>
      </c>
      <c r="E327" s="100" t="s">
        <v>463</v>
      </c>
      <c r="F327" s="35" t="s">
        <v>86</v>
      </c>
      <c r="G327" s="129">
        <f>G328</f>
        <v>0</v>
      </c>
      <c r="H327" s="129">
        <f t="shared" si="34"/>
        <v>0</v>
      </c>
      <c r="I327" s="409">
        <f t="shared" si="34"/>
        <v>0</v>
      </c>
      <c r="J327" s="129">
        <f t="shared" si="34"/>
        <v>0</v>
      </c>
      <c r="K327" s="409">
        <f t="shared" si="34"/>
        <v>0</v>
      </c>
    </row>
    <row r="328" spans="1:11" s="107" customFormat="1" ht="25.5" customHeight="1" hidden="1">
      <c r="A328" s="94" t="s">
        <v>345</v>
      </c>
      <c r="B328" s="48" t="s">
        <v>416</v>
      </c>
      <c r="C328" s="113" t="s">
        <v>245</v>
      </c>
      <c r="D328" s="113" t="s">
        <v>209</v>
      </c>
      <c r="E328" s="116" t="s">
        <v>463</v>
      </c>
      <c r="F328" s="113" t="s">
        <v>226</v>
      </c>
      <c r="G328" s="129"/>
      <c r="H328" s="129"/>
      <c r="I328" s="409"/>
      <c r="J328" s="129"/>
      <c r="K328" s="409"/>
    </row>
    <row r="329" spans="1:11" s="107" customFormat="1" ht="25.5" customHeight="1" hidden="1">
      <c r="A329" s="197"/>
      <c r="B329" s="48"/>
      <c r="C329" s="25"/>
      <c r="D329" s="25"/>
      <c r="E329" s="127"/>
      <c r="F329" s="35"/>
      <c r="G329" s="129"/>
      <c r="H329" s="129"/>
      <c r="I329" s="409"/>
      <c r="J329" s="129"/>
      <c r="K329" s="409"/>
    </row>
    <row r="330" spans="1:11" s="17" customFormat="1" ht="39" customHeight="1">
      <c r="A330" s="33" t="s">
        <v>252</v>
      </c>
      <c r="B330" s="47" t="s">
        <v>416</v>
      </c>
      <c r="C330" s="32" t="s">
        <v>255</v>
      </c>
      <c r="D330" s="32"/>
      <c r="E330" s="31"/>
      <c r="F330" s="32"/>
      <c r="G330" s="42">
        <f aca="true" t="shared" si="35" ref="G330:K331">G331</f>
        <v>299.48</v>
      </c>
      <c r="H330" s="42">
        <f t="shared" si="35"/>
        <v>0</v>
      </c>
      <c r="I330" s="416">
        <f t="shared" si="35"/>
        <v>299.48</v>
      </c>
      <c r="J330" s="42">
        <f t="shared" si="35"/>
        <v>0</v>
      </c>
      <c r="K330" s="416">
        <f t="shared" si="35"/>
        <v>299.48</v>
      </c>
    </row>
    <row r="331" spans="1:11" s="17" customFormat="1" ht="15.75" customHeight="1">
      <c r="A331" s="75" t="s">
        <v>253</v>
      </c>
      <c r="B331" s="47" t="s">
        <v>416</v>
      </c>
      <c r="C331" s="43" t="s">
        <v>255</v>
      </c>
      <c r="D331" s="43" t="s">
        <v>211</v>
      </c>
      <c r="E331" s="85"/>
      <c r="F331" s="43"/>
      <c r="G331" s="45">
        <f t="shared" si="35"/>
        <v>299.48</v>
      </c>
      <c r="H331" s="45">
        <f t="shared" si="35"/>
        <v>0</v>
      </c>
      <c r="I331" s="443">
        <f t="shared" si="35"/>
        <v>299.48</v>
      </c>
      <c r="J331" s="45">
        <f t="shared" si="35"/>
        <v>0</v>
      </c>
      <c r="K331" s="443">
        <f t="shared" si="35"/>
        <v>299.48</v>
      </c>
    </row>
    <row r="332" spans="1:11" ht="27.75" customHeight="1">
      <c r="A332" s="122" t="s">
        <v>95</v>
      </c>
      <c r="B332" s="77" t="s">
        <v>416</v>
      </c>
      <c r="C332" s="68" t="s">
        <v>255</v>
      </c>
      <c r="D332" s="68" t="s">
        <v>211</v>
      </c>
      <c r="E332" s="78" t="s">
        <v>46</v>
      </c>
      <c r="F332" s="25"/>
      <c r="G332" s="40">
        <f>G333+G336+G339+G342</f>
        <v>299.48</v>
      </c>
      <c r="H332" s="40">
        <f>H333+H336+H339+H342</f>
        <v>0</v>
      </c>
      <c r="I332" s="424">
        <f>I333+I336+I339+I342</f>
        <v>299.48</v>
      </c>
      <c r="J332" s="40">
        <f>J333+J336+J339+J342</f>
        <v>0</v>
      </c>
      <c r="K332" s="424">
        <f>K333+K336+K339+K342</f>
        <v>299.48</v>
      </c>
    </row>
    <row r="333" spans="1:11" s="5" customFormat="1" ht="40.5" customHeight="1">
      <c r="A333" s="56" t="s">
        <v>62</v>
      </c>
      <c r="B333" s="54" t="s">
        <v>416</v>
      </c>
      <c r="C333" s="55" t="s">
        <v>255</v>
      </c>
      <c r="D333" s="55" t="s">
        <v>211</v>
      </c>
      <c r="E333" s="57" t="s">
        <v>50</v>
      </c>
      <c r="F333" s="55"/>
      <c r="G333" s="58">
        <f>G335</f>
        <v>117</v>
      </c>
      <c r="H333" s="58">
        <f>H335</f>
        <v>0</v>
      </c>
      <c r="I333" s="427">
        <f>I335</f>
        <v>117</v>
      </c>
      <c r="J333" s="58">
        <f>J335</f>
        <v>0</v>
      </c>
      <c r="K333" s="427">
        <f>K335</f>
        <v>117</v>
      </c>
    </row>
    <row r="334" spans="1:11" s="5" customFormat="1" ht="15" customHeight="1">
      <c r="A334" s="34" t="s">
        <v>129</v>
      </c>
      <c r="B334" s="48" t="s">
        <v>416</v>
      </c>
      <c r="C334" s="25" t="s">
        <v>255</v>
      </c>
      <c r="D334" s="25" t="s">
        <v>211</v>
      </c>
      <c r="E334" s="31" t="s">
        <v>50</v>
      </c>
      <c r="F334" s="35" t="s">
        <v>130</v>
      </c>
      <c r="G334" s="58">
        <f>G335</f>
        <v>117</v>
      </c>
      <c r="H334" s="58">
        <f>H335</f>
        <v>0</v>
      </c>
      <c r="I334" s="427">
        <f>I335</f>
        <v>117</v>
      </c>
      <c r="J334" s="58">
        <f>J335</f>
        <v>0</v>
      </c>
      <c r="K334" s="427">
        <f>K335</f>
        <v>117</v>
      </c>
    </row>
    <row r="335" spans="1:11" ht="16.5" customHeight="1" hidden="1">
      <c r="A335" s="195" t="s">
        <v>414</v>
      </c>
      <c r="B335" s="48" t="s">
        <v>416</v>
      </c>
      <c r="C335" s="25" t="s">
        <v>255</v>
      </c>
      <c r="D335" s="25" t="s">
        <v>211</v>
      </c>
      <c r="E335" s="31" t="s">
        <v>50</v>
      </c>
      <c r="F335" s="25" t="s">
        <v>220</v>
      </c>
      <c r="G335" s="40">
        <v>117</v>
      </c>
      <c r="H335" s="40"/>
      <c r="I335" s="424">
        <f>G335+H335</f>
        <v>117</v>
      </c>
      <c r="J335" s="40"/>
      <c r="K335" s="424">
        <f>I335+J335</f>
        <v>117</v>
      </c>
    </row>
    <row r="336" spans="1:11" s="5" customFormat="1" ht="27" customHeight="1">
      <c r="A336" s="56" t="s">
        <v>68</v>
      </c>
      <c r="B336" s="54" t="s">
        <v>416</v>
      </c>
      <c r="C336" s="55" t="s">
        <v>255</v>
      </c>
      <c r="D336" s="55" t="s">
        <v>211</v>
      </c>
      <c r="E336" s="57" t="s">
        <v>51</v>
      </c>
      <c r="F336" s="55"/>
      <c r="G336" s="58">
        <f>G338</f>
        <v>127.6</v>
      </c>
      <c r="H336" s="58">
        <f>H338</f>
        <v>0</v>
      </c>
      <c r="I336" s="427">
        <f>I338</f>
        <v>127.6</v>
      </c>
      <c r="J336" s="58">
        <f>J338</f>
        <v>0</v>
      </c>
      <c r="K336" s="427">
        <f>K338</f>
        <v>127.6</v>
      </c>
    </row>
    <row r="337" spans="1:11" s="5" customFormat="1" ht="15.75" customHeight="1">
      <c r="A337" s="34" t="s">
        <v>129</v>
      </c>
      <c r="B337" s="48" t="s">
        <v>416</v>
      </c>
      <c r="C337" s="25" t="s">
        <v>255</v>
      </c>
      <c r="D337" s="25" t="s">
        <v>211</v>
      </c>
      <c r="E337" s="31" t="s">
        <v>51</v>
      </c>
      <c r="F337" s="35" t="s">
        <v>130</v>
      </c>
      <c r="G337" s="58">
        <f>G338</f>
        <v>127.6</v>
      </c>
      <c r="H337" s="58">
        <f>H338</f>
        <v>0</v>
      </c>
      <c r="I337" s="427">
        <f>I338</f>
        <v>127.6</v>
      </c>
      <c r="J337" s="58">
        <f>J338</f>
        <v>0</v>
      </c>
      <c r="K337" s="427">
        <f>K338</f>
        <v>127.6</v>
      </c>
    </row>
    <row r="338" spans="1:11" ht="17.25" customHeight="1" hidden="1">
      <c r="A338" s="195" t="s">
        <v>414</v>
      </c>
      <c r="B338" s="48" t="s">
        <v>416</v>
      </c>
      <c r="C338" s="25" t="s">
        <v>255</v>
      </c>
      <c r="D338" s="25" t="s">
        <v>211</v>
      </c>
      <c r="E338" s="31" t="s">
        <v>51</v>
      </c>
      <c r="F338" s="25" t="s">
        <v>220</v>
      </c>
      <c r="G338" s="40">
        <v>127.6</v>
      </c>
      <c r="H338" s="40"/>
      <c r="I338" s="424">
        <f>G338+H338</f>
        <v>127.6</v>
      </c>
      <c r="J338" s="40"/>
      <c r="K338" s="424">
        <f>I338+J338</f>
        <v>127.6</v>
      </c>
    </row>
    <row r="339" spans="1:11" s="5" customFormat="1" ht="28.5" customHeight="1">
      <c r="A339" s="56" t="s">
        <v>63</v>
      </c>
      <c r="B339" s="54" t="s">
        <v>416</v>
      </c>
      <c r="C339" s="55" t="s">
        <v>255</v>
      </c>
      <c r="D339" s="55" t="s">
        <v>211</v>
      </c>
      <c r="E339" s="57" t="s">
        <v>52</v>
      </c>
      <c r="F339" s="55"/>
      <c r="G339" s="58">
        <f>G341</f>
        <v>26.6</v>
      </c>
      <c r="H339" s="58">
        <f>H341</f>
        <v>0</v>
      </c>
      <c r="I339" s="427">
        <f>I341</f>
        <v>26.6</v>
      </c>
      <c r="J339" s="58">
        <f>J341</f>
        <v>0</v>
      </c>
      <c r="K339" s="427">
        <f>K341</f>
        <v>26.6</v>
      </c>
    </row>
    <row r="340" spans="1:11" s="5" customFormat="1" ht="16.5" customHeight="1">
      <c r="A340" s="34" t="s">
        <v>129</v>
      </c>
      <c r="B340" s="48" t="s">
        <v>416</v>
      </c>
      <c r="C340" s="25" t="s">
        <v>255</v>
      </c>
      <c r="D340" s="25" t="s">
        <v>211</v>
      </c>
      <c r="E340" s="31" t="s">
        <v>52</v>
      </c>
      <c r="F340" s="35" t="s">
        <v>130</v>
      </c>
      <c r="G340" s="58">
        <f>G341</f>
        <v>26.6</v>
      </c>
      <c r="H340" s="58">
        <f>H341</f>
        <v>0</v>
      </c>
      <c r="I340" s="427">
        <f>I341</f>
        <v>26.6</v>
      </c>
      <c r="J340" s="58">
        <f>J341</f>
        <v>0</v>
      </c>
      <c r="K340" s="427">
        <f>K341</f>
        <v>26.6</v>
      </c>
    </row>
    <row r="341" spans="1:11" ht="17.25" customHeight="1" hidden="1">
      <c r="A341" s="195" t="s">
        <v>414</v>
      </c>
      <c r="B341" s="48" t="s">
        <v>416</v>
      </c>
      <c r="C341" s="25" t="s">
        <v>255</v>
      </c>
      <c r="D341" s="25" t="s">
        <v>211</v>
      </c>
      <c r="E341" s="31" t="s">
        <v>52</v>
      </c>
      <c r="F341" s="25" t="s">
        <v>220</v>
      </c>
      <c r="G341" s="40">
        <v>26.6</v>
      </c>
      <c r="H341" s="40"/>
      <c r="I341" s="424">
        <f>G341+H341</f>
        <v>26.6</v>
      </c>
      <c r="J341" s="40"/>
      <c r="K341" s="424">
        <f>I341+J341</f>
        <v>26.6</v>
      </c>
    </row>
    <row r="342" spans="1:11" s="4" customFormat="1" ht="69" customHeight="1">
      <c r="A342" s="308" t="s">
        <v>567</v>
      </c>
      <c r="B342" s="54" t="s">
        <v>416</v>
      </c>
      <c r="C342" s="55" t="s">
        <v>255</v>
      </c>
      <c r="D342" s="55" t="s">
        <v>211</v>
      </c>
      <c r="E342" s="72" t="s">
        <v>568</v>
      </c>
      <c r="F342" s="55"/>
      <c r="G342" s="144">
        <f aca="true" t="shared" si="36" ref="G342:K343">G343</f>
        <v>28.28</v>
      </c>
      <c r="H342" s="144">
        <f t="shared" si="36"/>
        <v>0</v>
      </c>
      <c r="I342" s="397">
        <f t="shared" si="36"/>
        <v>28.28</v>
      </c>
      <c r="J342" s="144">
        <f t="shared" si="36"/>
        <v>0</v>
      </c>
      <c r="K342" s="397">
        <f t="shared" si="36"/>
        <v>28.28</v>
      </c>
    </row>
    <row r="343" spans="1:11" s="4" customFormat="1" ht="17.25" customHeight="1">
      <c r="A343" s="34" t="s">
        <v>129</v>
      </c>
      <c r="B343" s="48" t="s">
        <v>416</v>
      </c>
      <c r="C343" s="25" t="s">
        <v>255</v>
      </c>
      <c r="D343" s="25" t="s">
        <v>211</v>
      </c>
      <c r="E343" s="60" t="s">
        <v>568</v>
      </c>
      <c r="F343" s="25" t="s">
        <v>130</v>
      </c>
      <c r="G343" s="39">
        <f t="shared" si="36"/>
        <v>28.28</v>
      </c>
      <c r="H343" s="39">
        <f t="shared" si="36"/>
        <v>0</v>
      </c>
      <c r="I343" s="394">
        <f t="shared" si="36"/>
        <v>28.28</v>
      </c>
      <c r="J343" s="39">
        <f t="shared" si="36"/>
        <v>0</v>
      </c>
      <c r="K343" s="394">
        <f t="shared" si="36"/>
        <v>28.28</v>
      </c>
    </row>
    <row r="344" spans="1:11" s="4" customFormat="1" ht="17.25" customHeight="1" hidden="1">
      <c r="A344" s="195" t="s">
        <v>414</v>
      </c>
      <c r="B344" s="48" t="s">
        <v>416</v>
      </c>
      <c r="C344" s="25" t="s">
        <v>255</v>
      </c>
      <c r="D344" s="25" t="s">
        <v>211</v>
      </c>
      <c r="E344" s="60" t="s">
        <v>46</v>
      </c>
      <c r="F344" s="25" t="s">
        <v>220</v>
      </c>
      <c r="G344" s="39">
        <v>28.28</v>
      </c>
      <c r="H344" s="39"/>
      <c r="I344" s="394">
        <f>G344+H344</f>
        <v>28.28</v>
      </c>
      <c r="J344" s="39"/>
      <c r="K344" s="394">
        <f>I344+J344</f>
        <v>28.28</v>
      </c>
    </row>
    <row r="345" spans="1:11" s="17" customFormat="1" ht="15" customHeight="1">
      <c r="A345" s="30" t="s">
        <v>254</v>
      </c>
      <c r="B345" s="48"/>
      <c r="C345" s="32"/>
      <c r="D345" s="32"/>
      <c r="E345" s="31"/>
      <c r="F345" s="32"/>
      <c r="G345" s="63">
        <f>G9+G81+G94+G107+G160+G263+G309+G316+G330</f>
        <v>100473.04</v>
      </c>
      <c r="H345" s="407">
        <f>H9+H81+H94+H107+H160+H263+H309+H316+H330</f>
        <v>2265.6239499999983</v>
      </c>
      <c r="I345" s="410">
        <f>I9+I81+I94+I107+I160+I263+I309+I316+I330</f>
        <v>102738.66395</v>
      </c>
      <c r="J345" s="407">
        <f>J9+J81+J94+J107+J160+J263+J309+J316+J330</f>
        <v>14262.5</v>
      </c>
      <c r="K345" s="63">
        <f>K9+K81+K94+K107+K160+K263+K309+K316+K330</f>
        <v>117001.16395</v>
      </c>
    </row>
    <row r="346" spans="7:11" ht="15.75">
      <c r="G346" s="276"/>
      <c r="H346" s="276"/>
      <c r="I346" s="447"/>
      <c r="J346" s="276"/>
      <c r="K346" s="447"/>
    </row>
    <row r="347" spans="7:11" ht="15.75">
      <c r="G347" s="277"/>
      <c r="H347" s="277"/>
      <c r="I347" s="447"/>
      <c r="J347" s="277"/>
      <c r="K347" s="447"/>
    </row>
    <row r="348" spans="7:11" ht="15.75">
      <c r="G348" s="278"/>
      <c r="H348" s="278"/>
      <c r="I348" s="448"/>
      <c r="J348" s="278"/>
      <c r="K348" s="448"/>
    </row>
    <row r="357" spans="2:11" s="5" customFormat="1" ht="15.75">
      <c r="B357" s="21"/>
      <c r="C357" s="7"/>
      <c r="D357" s="7"/>
      <c r="F357" s="7"/>
      <c r="G357" s="15"/>
      <c r="H357" s="15"/>
      <c r="I357" s="449"/>
      <c r="J357" s="15"/>
      <c r="K357" s="449"/>
    </row>
    <row r="366" spans="2:11" s="5" customFormat="1" ht="15.75">
      <c r="B366" s="21"/>
      <c r="C366" s="7"/>
      <c r="D366" s="7"/>
      <c r="F366" s="7"/>
      <c r="G366" s="15"/>
      <c r="H366" s="15"/>
      <c r="I366" s="449"/>
      <c r="J366" s="15"/>
      <c r="K366" s="449"/>
    </row>
    <row r="377" spans="2:5" ht="15.75">
      <c r="B377" s="49"/>
      <c r="C377" s="8"/>
      <c r="D377" s="8"/>
      <c r="E377" s="2"/>
    </row>
    <row r="378" spans="2:5" ht="15.75">
      <c r="B378" s="49"/>
      <c r="C378" s="8"/>
      <c r="D378" s="8"/>
      <c r="E378" s="2"/>
    </row>
    <row r="379" spans="2:5" ht="15.75">
      <c r="B379" s="49"/>
      <c r="C379" s="8"/>
      <c r="D379" s="8"/>
      <c r="E379" s="2"/>
    </row>
    <row r="380" spans="2:5" ht="15.75">
      <c r="B380" s="49"/>
      <c r="C380" s="8"/>
      <c r="D380" s="8"/>
      <c r="E380" s="2"/>
    </row>
    <row r="381" spans="2:5" ht="15.75">
      <c r="B381" s="49"/>
      <c r="C381" s="8"/>
      <c r="D381" s="8"/>
      <c r="E381" s="2"/>
    </row>
  </sheetData>
  <sheetProtection/>
  <mergeCells count="4">
    <mergeCell ref="C1:G1"/>
    <mergeCell ref="C2:G2"/>
    <mergeCell ref="C3:G3"/>
    <mergeCell ref="A5:K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37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3.00390625" style="1" customWidth="1"/>
    <col min="2" max="2" width="5.00390625" style="19" hidden="1" customWidth="1"/>
    <col min="3" max="3" width="4.00390625" style="6" customWidth="1"/>
    <col min="4" max="4" width="4.25390625" style="6" customWidth="1"/>
    <col min="5" max="5" width="12.375" style="1" customWidth="1"/>
    <col min="6" max="6" width="8.375" style="6" customWidth="1"/>
    <col min="7" max="8" width="12.25390625" style="16" customWidth="1"/>
    <col min="9" max="9" width="9.125" style="457" customWidth="1"/>
    <col min="10" max="11" width="9.625" style="1" bestFit="1" customWidth="1"/>
    <col min="12" max="12" width="10.375" style="1" bestFit="1" customWidth="1"/>
    <col min="13" max="16384" width="9.125" style="1" customWidth="1"/>
  </cols>
  <sheetData>
    <row r="1" spans="1:7" s="4" customFormat="1" ht="15.75">
      <c r="A1" s="9"/>
      <c r="B1" s="46"/>
      <c r="C1" s="518"/>
      <c r="D1" s="518"/>
      <c r="E1" s="519" t="s">
        <v>625</v>
      </c>
      <c r="F1" s="518"/>
      <c r="G1" s="518"/>
    </row>
    <row r="2" spans="1:7" s="4" customFormat="1" ht="15.75">
      <c r="A2" s="9"/>
      <c r="B2" s="46"/>
      <c r="C2" s="126"/>
      <c r="D2" s="126"/>
      <c r="E2" s="132" t="s">
        <v>581</v>
      </c>
      <c r="F2" s="126"/>
      <c r="G2" s="126"/>
    </row>
    <row r="3" spans="1:7" s="4" customFormat="1" ht="15.75">
      <c r="A3" s="9"/>
      <c r="B3" s="46"/>
      <c r="C3" s="126"/>
      <c r="D3" s="126"/>
      <c r="E3" s="132" t="s">
        <v>640</v>
      </c>
      <c r="F3" s="126"/>
      <c r="G3" s="126"/>
    </row>
    <row r="4" spans="1:8" s="4" customFormat="1" ht="15.75">
      <c r="A4" s="9"/>
      <c r="B4" s="46"/>
      <c r="C4" s="10"/>
      <c r="D4" s="10"/>
      <c r="E4" s="10"/>
      <c r="F4" s="73"/>
      <c r="G4" s="14"/>
      <c r="H4" s="14"/>
    </row>
    <row r="5" spans="1:8" s="4" customFormat="1" ht="66.75" customHeight="1">
      <c r="A5" s="530" t="s">
        <v>631</v>
      </c>
      <c r="B5" s="530"/>
      <c r="C5" s="530"/>
      <c r="D5" s="530"/>
      <c r="E5" s="530"/>
      <c r="F5" s="530"/>
      <c r="G5" s="530"/>
      <c r="H5" s="530"/>
    </row>
    <row r="6" ht="12" customHeight="1"/>
    <row r="7" spans="1:9" s="3" customFormat="1" ht="42" customHeight="1">
      <c r="A7" s="37" t="s">
        <v>216</v>
      </c>
      <c r="B7" s="37" t="s">
        <v>195</v>
      </c>
      <c r="C7" s="37" t="s">
        <v>104</v>
      </c>
      <c r="D7" s="37" t="s">
        <v>105</v>
      </c>
      <c r="E7" s="37" t="s">
        <v>106</v>
      </c>
      <c r="F7" s="37" t="s">
        <v>107</v>
      </c>
      <c r="G7" s="202" t="s">
        <v>617</v>
      </c>
      <c r="H7" s="202" t="s">
        <v>618</v>
      </c>
      <c r="I7" s="458"/>
    </row>
    <row r="8" spans="1:9" ht="12" customHeight="1">
      <c r="A8" s="20">
        <v>1</v>
      </c>
      <c r="B8" s="20">
        <v>2</v>
      </c>
      <c r="C8" s="20">
        <v>2</v>
      </c>
      <c r="D8" s="20">
        <v>3</v>
      </c>
      <c r="E8" s="20">
        <v>4</v>
      </c>
      <c r="F8" s="20">
        <v>5</v>
      </c>
      <c r="G8" s="51">
        <v>6</v>
      </c>
      <c r="H8" s="51">
        <v>7</v>
      </c>
      <c r="I8" s="459"/>
    </row>
    <row r="9" spans="1:9" s="11" customFormat="1" ht="15" customHeight="1">
      <c r="A9" s="23" t="s">
        <v>221</v>
      </c>
      <c r="B9" s="47" t="s">
        <v>416</v>
      </c>
      <c r="C9" s="156" t="s">
        <v>208</v>
      </c>
      <c r="D9" s="156"/>
      <c r="E9" s="157"/>
      <c r="F9" s="156"/>
      <c r="G9" s="42">
        <f>G10+G18+G26+G61</f>
        <v>13675.6</v>
      </c>
      <c r="H9" s="42">
        <f>H10+H18+H26+H61</f>
        <v>13752.1</v>
      </c>
      <c r="I9" s="460"/>
    </row>
    <row r="10" spans="1:9" s="12" customFormat="1" ht="27" customHeight="1">
      <c r="A10" s="75" t="s">
        <v>205</v>
      </c>
      <c r="B10" s="47" t="s">
        <v>416</v>
      </c>
      <c r="C10" s="136" t="s">
        <v>208</v>
      </c>
      <c r="D10" s="136" t="s">
        <v>209</v>
      </c>
      <c r="E10" s="158"/>
      <c r="F10" s="159"/>
      <c r="G10" s="44">
        <f aca="true" t="shared" si="0" ref="G10:H14">G11</f>
        <v>1200</v>
      </c>
      <c r="H10" s="44">
        <f t="shared" si="0"/>
        <v>1200</v>
      </c>
      <c r="I10" s="461"/>
    </row>
    <row r="11" spans="1:11" s="4" customFormat="1" ht="30" customHeight="1">
      <c r="A11" s="76" t="s">
        <v>109</v>
      </c>
      <c r="B11" s="77" t="s">
        <v>416</v>
      </c>
      <c r="C11" s="160" t="s">
        <v>208</v>
      </c>
      <c r="D11" s="160" t="s">
        <v>209</v>
      </c>
      <c r="E11" s="117" t="s">
        <v>34</v>
      </c>
      <c r="F11" s="161"/>
      <c r="G11" s="69">
        <f t="shared" si="0"/>
        <v>1200</v>
      </c>
      <c r="H11" s="69">
        <f t="shared" si="0"/>
        <v>1200</v>
      </c>
      <c r="I11" s="462"/>
      <c r="K11" s="181"/>
    </row>
    <row r="12" spans="1:9" s="4" customFormat="1" ht="13.5" customHeight="1">
      <c r="A12" s="162" t="s">
        <v>75</v>
      </c>
      <c r="B12" s="54" t="s">
        <v>416</v>
      </c>
      <c r="C12" s="163" t="s">
        <v>208</v>
      </c>
      <c r="D12" s="163" t="s">
        <v>209</v>
      </c>
      <c r="E12" s="72" t="s">
        <v>35</v>
      </c>
      <c r="F12" s="163"/>
      <c r="G12" s="67">
        <f t="shared" si="0"/>
        <v>1200</v>
      </c>
      <c r="H12" s="67">
        <f t="shared" si="0"/>
        <v>1200</v>
      </c>
      <c r="I12" s="463"/>
    </row>
    <row r="13" spans="1:9" s="4" customFormat="1" ht="27.75" customHeight="1">
      <c r="A13" s="152" t="s">
        <v>76</v>
      </c>
      <c r="B13" s="48" t="s">
        <v>416</v>
      </c>
      <c r="C13" s="134" t="s">
        <v>208</v>
      </c>
      <c r="D13" s="134" t="s">
        <v>209</v>
      </c>
      <c r="E13" s="60" t="s">
        <v>36</v>
      </c>
      <c r="F13" s="164"/>
      <c r="G13" s="38">
        <f t="shared" si="0"/>
        <v>1200</v>
      </c>
      <c r="H13" s="38">
        <f t="shared" si="0"/>
        <v>1200</v>
      </c>
      <c r="I13" s="464"/>
    </row>
    <row r="14" spans="1:9" s="4" customFormat="1" ht="54" customHeight="1">
      <c r="A14" s="80" t="s">
        <v>110</v>
      </c>
      <c r="B14" s="48" t="s">
        <v>416</v>
      </c>
      <c r="C14" s="134" t="s">
        <v>208</v>
      </c>
      <c r="D14" s="134" t="s">
        <v>209</v>
      </c>
      <c r="E14" s="60" t="s">
        <v>36</v>
      </c>
      <c r="F14" s="164" t="s">
        <v>417</v>
      </c>
      <c r="G14" s="38">
        <f t="shared" si="0"/>
        <v>1200</v>
      </c>
      <c r="H14" s="38">
        <f t="shared" si="0"/>
        <v>1200</v>
      </c>
      <c r="I14" s="464"/>
    </row>
    <row r="15" spans="1:9" s="4" customFormat="1" ht="17.25" customHeight="1">
      <c r="A15" s="80" t="s">
        <v>111</v>
      </c>
      <c r="B15" s="48" t="s">
        <v>416</v>
      </c>
      <c r="C15" s="134" t="s">
        <v>208</v>
      </c>
      <c r="D15" s="134" t="s">
        <v>209</v>
      </c>
      <c r="E15" s="60" t="s">
        <v>36</v>
      </c>
      <c r="F15" s="164" t="s">
        <v>352</v>
      </c>
      <c r="G15" s="38">
        <f>G16+G17</f>
        <v>1200</v>
      </c>
      <c r="H15" s="38">
        <f>H16+H17</f>
        <v>1200</v>
      </c>
      <c r="I15" s="464"/>
    </row>
    <row r="16" spans="1:9" s="4" customFormat="1" ht="47.25" customHeight="1" hidden="1">
      <c r="A16" s="81" t="s">
        <v>77</v>
      </c>
      <c r="B16" s="48" t="s">
        <v>416</v>
      </c>
      <c r="C16" s="83" t="s">
        <v>208</v>
      </c>
      <c r="D16" s="83" t="s">
        <v>209</v>
      </c>
      <c r="E16" s="84" t="s">
        <v>36</v>
      </c>
      <c r="F16" s="83">
        <v>121</v>
      </c>
      <c r="G16" s="39">
        <v>921.7</v>
      </c>
      <c r="H16" s="39">
        <v>921.7</v>
      </c>
      <c r="I16" s="465"/>
    </row>
    <row r="17" spans="1:9" s="4" customFormat="1" ht="38.25" hidden="1">
      <c r="A17" s="81" t="s">
        <v>79</v>
      </c>
      <c r="B17" s="48" t="s">
        <v>416</v>
      </c>
      <c r="C17" s="83" t="s">
        <v>208</v>
      </c>
      <c r="D17" s="83" t="s">
        <v>209</v>
      </c>
      <c r="E17" s="84" t="s">
        <v>36</v>
      </c>
      <c r="F17" s="83" t="s">
        <v>80</v>
      </c>
      <c r="G17" s="39">
        <v>278.3</v>
      </c>
      <c r="H17" s="39">
        <v>278.3</v>
      </c>
      <c r="I17" s="465"/>
    </row>
    <row r="18" spans="1:9" s="12" customFormat="1" ht="42" customHeight="1">
      <c r="A18" s="75" t="s">
        <v>229</v>
      </c>
      <c r="B18" s="47" t="s">
        <v>416</v>
      </c>
      <c r="C18" s="43" t="s">
        <v>208</v>
      </c>
      <c r="D18" s="43" t="s">
        <v>211</v>
      </c>
      <c r="E18" s="131"/>
      <c r="F18" s="43"/>
      <c r="G18" s="44">
        <f aca="true" t="shared" si="1" ref="G18:H22">G19</f>
        <v>950</v>
      </c>
      <c r="H18" s="44">
        <f t="shared" si="1"/>
        <v>950</v>
      </c>
      <c r="I18" s="461"/>
    </row>
    <row r="19" spans="1:9" s="4" customFormat="1" ht="27" customHeight="1">
      <c r="A19" s="76" t="s">
        <v>81</v>
      </c>
      <c r="B19" s="77" t="s">
        <v>416</v>
      </c>
      <c r="C19" s="68" t="s">
        <v>208</v>
      </c>
      <c r="D19" s="68" t="s">
        <v>211</v>
      </c>
      <c r="E19" s="117" t="s">
        <v>37</v>
      </c>
      <c r="F19" s="68"/>
      <c r="G19" s="69">
        <f t="shared" si="1"/>
        <v>950</v>
      </c>
      <c r="H19" s="69">
        <f t="shared" si="1"/>
        <v>950</v>
      </c>
      <c r="I19" s="462"/>
    </row>
    <row r="20" spans="1:9" s="4" customFormat="1" ht="15" customHeight="1">
      <c r="A20" s="86" t="s">
        <v>112</v>
      </c>
      <c r="B20" s="54" t="s">
        <v>416</v>
      </c>
      <c r="C20" s="55" t="s">
        <v>208</v>
      </c>
      <c r="D20" s="55" t="s">
        <v>211</v>
      </c>
      <c r="E20" s="72" t="s">
        <v>38</v>
      </c>
      <c r="F20" s="87"/>
      <c r="G20" s="67">
        <f t="shared" si="1"/>
        <v>950</v>
      </c>
      <c r="H20" s="67">
        <f t="shared" si="1"/>
        <v>950</v>
      </c>
      <c r="I20" s="463"/>
    </row>
    <row r="21" spans="1:9" s="4" customFormat="1" ht="25.5" customHeight="1">
      <c r="A21" s="152" t="s">
        <v>76</v>
      </c>
      <c r="B21" s="48" t="s">
        <v>416</v>
      </c>
      <c r="C21" s="25" t="s">
        <v>208</v>
      </c>
      <c r="D21" s="25" t="s">
        <v>211</v>
      </c>
      <c r="E21" s="60" t="s">
        <v>39</v>
      </c>
      <c r="F21" s="26"/>
      <c r="G21" s="38">
        <f t="shared" si="1"/>
        <v>950</v>
      </c>
      <c r="H21" s="38">
        <f t="shared" si="1"/>
        <v>950</v>
      </c>
      <c r="I21" s="464"/>
    </row>
    <row r="22" spans="1:9" s="4" customFormat="1" ht="51.75" customHeight="1">
      <c r="A22" s="80" t="s">
        <v>110</v>
      </c>
      <c r="B22" s="48" t="s">
        <v>416</v>
      </c>
      <c r="C22" s="25" t="s">
        <v>208</v>
      </c>
      <c r="D22" s="25" t="s">
        <v>211</v>
      </c>
      <c r="E22" s="60" t="s">
        <v>39</v>
      </c>
      <c r="F22" s="26" t="s">
        <v>417</v>
      </c>
      <c r="G22" s="38">
        <f t="shared" si="1"/>
        <v>950</v>
      </c>
      <c r="H22" s="38">
        <f t="shared" si="1"/>
        <v>950</v>
      </c>
      <c r="I22" s="464"/>
    </row>
    <row r="23" spans="1:9" s="4" customFormat="1" ht="17.25" customHeight="1">
      <c r="A23" s="80" t="s">
        <v>111</v>
      </c>
      <c r="B23" s="48" t="s">
        <v>416</v>
      </c>
      <c r="C23" s="25" t="s">
        <v>208</v>
      </c>
      <c r="D23" s="25" t="s">
        <v>211</v>
      </c>
      <c r="E23" s="60" t="s">
        <v>39</v>
      </c>
      <c r="F23" s="26" t="s">
        <v>352</v>
      </c>
      <c r="G23" s="38">
        <f>G24+G25</f>
        <v>950</v>
      </c>
      <c r="H23" s="38">
        <f>H24+H25</f>
        <v>950</v>
      </c>
      <c r="I23" s="464"/>
    </row>
    <row r="24" spans="1:9" s="4" customFormat="1" ht="15.75" hidden="1">
      <c r="A24" s="81" t="s">
        <v>77</v>
      </c>
      <c r="B24" s="48" t="s">
        <v>416</v>
      </c>
      <c r="C24" s="83" t="s">
        <v>208</v>
      </c>
      <c r="D24" s="83" t="s">
        <v>211</v>
      </c>
      <c r="E24" s="84" t="s">
        <v>39</v>
      </c>
      <c r="F24" s="83">
        <v>121</v>
      </c>
      <c r="G24" s="39">
        <v>729.6</v>
      </c>
      <c r="H24" s="39">
        <v>729.6</v>
      </c>
      <c r="I24" s="465"/>
    </row>
    <row r="25" spans="1:9" s="4" customFormat="1" ht="38.25" hidden="1">
      <c r="A25" s="81" t="s">
        <v>79</v>
      </c>
      <c r="B25" s="48" t="s">
        <v>416</v>
      </c>
      <c r="C25" s="83" t="s">
        <v>208</v>
      </c>
      <c r="D25" s="83" t="s">
        <v>211</v>
      </c>
      <c r="E25" s="84" t="s">
        <v>39</v>
      </c>
      <c r="F25" s="83" t="s">
        <v>80</v>
      </c>
      <c r="G25" s="39">
        <v>220.4</v>
      </c>
      <c r="H25" s="39">
        <v>220.4</v>
      </c>
      <c r="I25" s="465"/>
    </row>
    <row r="26" spans="1:9" s="12" customFormat="1" ht="40.5" customHeight="1">
      <c r="A26" s="88" t="s">
        <v>201</v>
      </c>
      <c r="B26" s="47" t="s">
        <v>416</v>
      </c>
      <c r="C26" s="89" t="s">
        <v>208</v>
      </c>
      <c r="D26" s="89" t="s">
        <v>210</v>
      </c>
      <c r="E26" s="131"/>
      <c r="F26" s="89"/>
      <c r="G26" s="90">
        <f>G27+G46</f>
        <v>11463.800000000001</v>
      </c>
      <c r="H26" s="90">
        <f>H27+H46</f>
        <v>11540.300000000001</v>
      </c>
      <c r="I26" s="466"/>
    </row>
    <row r="27" spans="1:9" s="4" customFormat="1" ht="39.75" customHeight="1">
      <c r="A27" s="91" t="s">
        <v>82</v>
      </c>
      <c r="B27" s="77" t="s">
        <v>416</v>
      </c>
      <c r="C27" s="68" t="s">
        <v>208</v>
      </c>
      <c r="D27" s="68" t="s">
        <v>210</v>
      </c>
      <c r="E27" s="117" t="s">
        <v>40</v>
      </c>
      <c r="F27" s="68"/>
      <c r="G27" s="92">
        <f>G28</f>
        <v>11462.800000000001</v>
      </c>
      <c r="H27" s="92">
        <f>H28</f>
        <v>11539.300000000001</v>
      </c>
      <c r="I27" s="467"/>
    </row>
    <row r="28" spans="1:9" s="18" customFormat="1" ht="26.25" customHeight="1">
      <c r="A28" s="56" t="s">
        <v>113</v>
      </c>
      <c r="B28" s="54" t="s">
        <v>416</v>
      </c>
      <c r="C28" s="55" t="s">
        <v>208</v>
      </c>
      <c r="D28" s="55" t="s">
        <v>210</v>
      </c>
      <c r="E28" s="72" t="s">
        <v>41</v>
      </c>
      <c r="F28" s="55"/>
      <c r="G28" s="70">
        <f>G29+G35</f>
        <v>11462.800000000001</v>
      </c>
      <c r="H28" s="70">
        <f>H29+H35</f>
        <v>11539.300000000001</v>
      </c>
      <c r="I28" s="468"/>
    </row>
    <row r="29" spans="1:9" s="4" customFormat="1" ht="27" customHeight="1">
      <c r="A29" s="152" t="s">
        <v>76</v>
      </c>
      <c r="B29" s="48" t="s">
        <v>416</v>
      </c>
      <c r="C29" s="25" t="s">
        <v>208</v>
      </c>
      <c r="D29" s="25" t="s">
        <v>210</v>
      </c>
      <c r="E29" s="60" t="s">
        <v>42</v>
      </c>
      <c r="F29" s="25"/>
      <c r="G29" s="66">
        <f>G30</f>
        <v>9808.7</v>
      </c>
      <c r="H29" s="66">
        <f>H30</f>
        <v>9808.7</v>
      </c>
      <c r="I29" s="469"/>
    </row>
    <row r="30" spans="1:9" s="4" customFormat="1" ht="43.5" customHeight="1">
      <c r="A30" s="80" t="s">
        <v>110</v>
      </c>
      <c r="B30" s="48" t="s">
        <v>416</v>
      </c>
      <c r="C30" s="25" t="s">
        <v>208</v>
      </c>
      <c r="D30" s="25" t="s">
        <v>210</v>
      </c>
      <c r="E30" s="60" t="s">
        <v>42</v>
      </c>
      <c r="F30" s="25" t="s">
        <v>417</v>
      </c>
      <c r="G30" s="66">
        <f>G31</f>
        <v>9808.7</v>
      </c>
      <c r="H30" s="66">
        <f>H31</f>
        <v>9808.7</v>
      </c>
      <c r="I30" s="469"/>
    </row>
    <row r="31" spans="1:9" s="4" customFormat="1" ht="16.5" customHeight="1">
      <c r="A31" s="152" t="s">
        <v>85</v>
      </c>
      <c r="B31" s="48" t="s">
        <v>416</v>
      </c>
      <c r="C31" s="25" t="s">
        <v>208</v>
      </c>
      <c r="D31" s="25" t="s">
        <v>210</v>
      </c>
      <c r="E31" s="60" t="s">
        <v>42</v>
      </c>
      <c r="F31" s="25" t="s">
        <v>352</v>
      </c>
      <c r="G31" s="39">
        <f>G32+G34+G33</f>
        <v>9808.7</v>
      </c>
      <c r="H31" s="39">
        <f>H32+H34+H33</f>
        <v>9808.7</v>
      </c>
      <c r="I31" s="465"/>
    </row>
    <row r="32" spans="1:9" s="4" customFormat="1" ht="15.75" hidden="1">
      <c r="A32" s="81" t="s">
        <v>77</v>
      </c>
      <c r="B32" s="48" t="s">
        <v>416</v>
      </c>
      <c r="C32" s="93" t="s">
        <v>208</v>
      </c>
      <c r="D32" s="93" t="s">
        <v>210</v>
      </c>
      <c r="E32" s="84" t="s">
        <v>42</v>
      </c>
      <c r="F32" s="93" t="s">
        <v>222</v>
      </c>
      <c r="G32" s="38">
        <v>7533.6</v>
      </c>
      <c r="H32" s="38">
        <v>7533.6</v>
      </c>
      <c r="I32" s="464"/>
    </row>
    <row r="33" spans="1:9" s="4" customFormat="1" ht="25.5" hidden="1">
      <c r="A33" s="81" t="s">
        <v>88</v>
      </c>
      <c r="B33" s="48" t="s">
        <v>416</v>
      </c>
      <c r="C33" s="93" t="s">
        <v>208</v>
      </c>
      <c r="D33" s="93" t="s">
        <v>210</v>
      </c>
      <c r="E33" s="84" t="s">
        <v>42</v>
      </c>
      <c r="F33" s="93" t="s">
        <v>223</v>
      </c>
      <c r="G33" s="38"/>
      <c r="H33" s="38"/>
      <c r="I33" s="464"/>
    </row>
    <row r="34" spans="1:9" s="4" customFormat="1" ht="47.25" customHeight="1" hidden="1">
      <c r="A34" s="81" t="s">
        <v>79</v>
      </c>
      <c r="B34" s="48" t="s">
        <v>416</v>
      </c>
      <c r="C34" s="93" t="s">
        <v>208</v>
      </c>
      <c r="D34" s="93" t="s">
        <v>210</v>
      </c>
      <c r="E34" s="84" t="s">
        <v>42</v>
      </c>
      <c r="F34" s="93" t="s">
        <v>80</v>
      </c>
      <c r="G34" s="38">
        <v>2275.1</v>
      </c>
      <c r="H34" s="38">
        <v>2275.1</v>
      </c>
      <c r="I34" s="464"/>
    </row>
    <row r="35" spans="1:9" s="4" customFormat="1" ht="19.5" customHeight="1">
      <c r="A35" s="152" t="s">
        <v>84</v>
      </c>
      <c r="B35" s="48" t="s">
        <v>416</v>
      </c>
      <c r="C35" s="25" t="s">
        <v>208</v>
      </c>
      <c r="D35" s="25" t="s">
        <v>210</v>
      </c>
      <c r="E35" s="60" t="s">
        <v>43</v>
      </c>
      <c r="F35" s="25"/>
      <c r="G35" s="65">
        <f>G36+G40</f>
        <v>1654.1</v>
      </c>
      <c r="H35" s="65">
        <f>H36+H40</f>
        <v>1730.6</v>
      </c>
      <c r="I35" s="470"/>
    </row>
    <row r="36" spans="1:9" s="4" customFormat="1" ht="29.25" customHeight="1">
      <c r="A36" s="34" t="s">
        <v>114</v>
      </c>
      <c r="B36" s="48" t="s">
        <v>416</v>
      </c>
      <c r="C36" s="25" t="s">
        <v>208</v>
      </c>
      <c r="D36" s="25" t="s">
        <v>210</v>
      </c>
      <c r="E36" s="60" t="s">
        <v>43</v>
      </c>
      <c r="F36" s="25" t="s">
        <v>115</v>
      </c>
      <c r="G36" s="65">
        <f>G37</f>
        <v>1654.1</v>
      </c>
      <c r="H36" s="65">
        <f>H37</f>
        <v>1730.6</v>
      </c>
      <c r="I36" s="470"/>
    </row>
    <row r="37" spans="1:9" s="4" customFormat="1" ht="28.5" customHeight="1">
      <c r="A37" s="152" t="s">
        <v>116</v>
      </c>
      <c r="B37" s="48" t="s">
        <v>416</v>
      </c>
      <c r="C37" s="25" t="s">
        <v>208</v>
      </c>
      <c r="D37" s="25" t="s">
        <v>210</v>
      </c>
      <c r="E37" s="60" t="s">
        <v>43</v>
      </c>
      <c r="F37" s="25" t="s">
        <v>86</v>
      </c>
      <c r="G37" s="38">
        <f>G38+G39</f>
        <v>1654.1</v>
      </c>
      <c r="H37" s="38">
        <f>H38+H39</f>
        <v>1730.6</v>
      </c>
      <c r="I37" s="464"/>
    </row>
    <row r="38" spans="1:9" s="4" customFormat="1" ht="25.5" hidden="1">
      <c r="A38" s="94" t="s">
        <v>224</v>
      </c>
      <c r="B38" s="48" t="s">
        <v>416</v>
      </c>
      <c r="C38" s="93" t="s">
        <v>208</v>
      </c>
      <c r="D38" s="93" t="s">
        <v>210</v>
      </c>
      <c r="E38" s="84" t="s">
        <v>43</v>
      </c>
      <c r="F38" s="93" t="s">
        <v>225</v>
      </c>
      <c r="G38" s="65"/>
      <c r="H38" s="65"/>
      <c r="I38" s="470"/>
    </row>
    <row r="39" spans="1:9" s="4" customFormat="1" ht="47.25" customHeight="1" hidden="1">
      <c r="A39" s="94" t="s">
        <v>345</v>
      </c>
      <c r="B39" s="48" t="s">
        <v>416</v>
      </c>
      <c r="C39" s="93" t="s">
        <v>208</v>
      </c>
      <c r="D39" s="93" t="s">
        <v>210</v>
      </c>
      <c r="E39" s="84" t="s">
        <v>43</v>
      </c>
      <c r="F39" s="93" t="s">
        <v>226</v>
      </c>
      <c r="G39" s="65">
        <f>2142.6+1.6-490.1</f>
        <v>1654.1</v>
      </c>
      <c r="H39" s="65">
        <f>2512.2+1.3-782.9</f>
        <v>1730.6</v>
      </c>
      <c r="I39" s="470"/>
    </row>
    <row r="40" spans="1:9" s="4" customFormat="1" ht="47.25" customHeight="1" hidden="1">
      <c r="A40" s="27" t="s">
        <v>7</v>
      </c>
      <c r="B40" s="48" t="s">
        <v>416</v>
      </c>
      <c r="C40" s="25" t="s">
        <v>208</v>
      </c>
      <c r="D40" s="25" t="s">
        <v>210</v>
      </c>
      <c r="E40" s="60" t="s">
        <v>43</v>
      </c>
      <c r="F40" s="25" t="s">
        <v>117</v>
      </c>
      <c r="G40" s="38">
        <f>G41+G43</f>
        <v>0</v>
      </c>
      <c r="H40" s="38">
        <f>H41+H43</f>
        <v>0</v>
      </c>
      <c r="I40" s="464"/>
    </row>
    <row r="41" spans="1:9" s="4" customFormat="1" ht="47.25" customHeight="1" hidden="1">
      <c r="A41" s="27" t="s">
        <v>118</v>
      </c>
      <c r="B41" s="48" t="s">
        <v>416</v>
      </c>
      <c r="C41" s="25" t="s">
        <v>208</v>
      </c>
      <c r="D41" s="25" t="s">
        <v>210</v>
      </c>
      <c r="E41" s="60" t="s">
        <v>43</v>
      </c>
      <c r="F41" s="25" t="s">
        <v>119</v>
      </c>
      <c r="G41" s="38">
        <f>G42</f>
        <v>0</v>
      </c>
      <c r="H41" s="38">
        <f>H42</f>
        <v>0</v>
      </c>
      <c r="I41" s="464"/>
    </row>
    <row r="42" spans="1:9" s="4" customFormat="1" ht="47.25" customHeight="1" hidden="1">
      <c r="A42" s="95" t="s">
        <v>131</v>
      </c>
      <c r="B42" s="48" t="s">
        <v>416</v>
      </c>
      <c r="C42" s="93" t="s">
        <v>208</v>
      </c>
      <c r="D42" s="93" t="s">
        <v>210</v>
      </c>
      <c r="E42" s="84" t="s">
        <v>43</v>
      </c>
      <c r="F42" s="93" t="s">
        <v>159</v>
      </c>
      <c r="G42" s="38"/>
      <c r="H42" s="38"/>
      <c r="I42" s="464"/>
    </row>
    <row r="43" spans="1:9" s="4" customFormat="1" ht="47.25" customHeight="1" hidden="1">
      <c r="A43" s="34" t="s">
        <v>132</v>
      </c>
      <c r="B43" s="48" t="s">
        <v>416</v>
      </c>
      <c r="C43" s="25" t="s">
        <v>208</v>
      </c>
      <c r="D43" s="25" t="s">
        <v>210</v>
      </c>
      <c r="E43" s="60" t="s">
        <v>43</v>
      </c>
      <c r="F43" s="25" t="s">
        <v>89</v>
      </c>
      <c r="G43" s="38">
        <f>G44+G45</f>
        <v>0</v>
      </c>
      <c r="H43" s="38">
        <f>H44+H45</f>
        <v>0</v>
      </c>
      <c r="I43" s="464"/>
    </row>
    <row r="44" spans="1:9" s="4" customFormat="1" ht="47.25" customHeight="1" hidden="1">
      <c r="A44" s="96" t="s">
        <v>133</v>
      </c>
      <c r="B44" s="48" t="s">
        <v>416</v>
      </c>
      <c r="C44" s="93" t="s">
        <v>208</v>
      </c>
      <c r="D44" s="93" t="s">
        <v>210</v>
      </c>
      <c r="E44" s="84" t="s">
        <v>43</v>
      </c>
      <c r="F44" s="93" t="s">
        <v>228</v>
      </c>
      <c r="G44" s="38"/>
      <c r="H44" s="38"/>
      <c r="I44" s="464"/>
    </row>
    <row r="45" spans="1:9" s="4" customFormat="1" ht="47.25" customHeight="1" hidden="1">
      <c r="A45" s="96" t="s">
        <v>92</v>
      </c>
      <c r="B45" s="48" t="s">
        <v>416</v>
      </c>
      <c r="C45" s="93" t="s">
        <v>208</v>
      </c>
      <c r="D45" s="93" t="s">
        <v>210</v>
      </c>
      <c r="E45" s="84" t="s">
        <v>83</v>
      </c>
      <c r="F45" s="93" t="s">
        <v>91</v>
      </c>
      <c r="G45" s="38"/>
      <c r="H45" s="38"/>
      <c r="I45" s="464"/>
    </row>
    <row r="46" spans="1:9" s="4" customFormat="1" ht="29.25" customHeight="1">
      <c r="A46" s="97" t="s">
        <v>134</v>
      </c>
      <c r="B46" s="47" t="s">
        <v>416</v>
      </c>
      <c r="C46" s="68" t="s">
        <v>208</v>
      </c>
      <c r="D46" s="68" t="s">
        <v>210</v>
      </c>
      <c r="E46" s="117" t="s">
        <v>45</v>
      </c>
      <c r="F46" s="68"/>
      <c r="G46" s="69">
        <f aca="true" t="shared" si="2" ref="G46:H49">G47</f>
        <v>1</v>
      </c>
      <c r="H46" s="69">
        <f t="shared" si="2"/>
        <v>1</v>
      </c>
      <c r="I46" s="462"/>
    </row>
    <row r="47" spans="1:9" s="4" customFormat="1" ht="30.75" customHeight="1">
      <c r="A47" s="98" t="s">
        <v>93</v>
      </c>
      <c r="B47" s="54" t="s">
        <v>416</v>
      </c>
      <c r="C47" s="55" t="s">
        <v>208</v>
      </c>
      <c r="D47" s="55" t="s">
        <v>210</v>
      </c>
      <c r="E47" s="72" t="s">
        <v>44</v>
      </c>
      <c r="F47" s="55"/>
      <c r="G47" s="67">
        <f t="shared" si="2"/>
        <v>1</v>
      </c>
      <c r="H47" s="67">
        <f t="shared" si="2"/>
        <v>1</v>
      </c>
      <c r="I47" s="463"/>
    </row>
    <row r="48" spans="1:9" s="4" customFormat="1" ht="30.75" customHeight="1">
      <c r="A48" s="34" t="s">
        <v>114</v>
      </c>
      <c r="B48" s="48" t="s">
        <v>416</v>
      </c>
      <c r="C48" s="55" t="s">
        <v>208</v>
      </c>
      <c r="D48" s="55" t="s">
        <v>210</v>
      </c>
      <c r="E48" s="72" t="s">
        <v>44</v>
      </c>
      <c r="F48" s="35" t="s">
        <v>115</v>
      </c>
      <c r="G48" s="67">
        <f t="shared" si="2"/>
        <v>1</v>
      </c>
      <c r="H48" s="67">
        <f t="shared" si="2"/>
        <v>1</v>
      </c>
      <c r="I48" s="463"/>
    </row>
    <row r="49" spans="1:9" s="4" customFormat="1" ht="30.75" customHeight="1">
      <c r="A49" s="152" t="s">
        <v>116</v>
      </c>
      <c r="B49" s="48" t="s">
        <v>416</v>
      </c>
      <c r="C49" s="25" t="s">
        <v>208</v>
      </c>
      <c r="D49" s="25" t="s">
        <v>210</v>
      </c>
      <c r="E49" s="60" t="s">
        <v>44</v>
      </c>
      <c r="F49" s="25" t="s">
        <v>86</v>
      </c>
      <c r="G49" s="38">
        <f t="shared" si="2"/>
        <v>1</v>
      </c>
      <c r="H49" s="38">
        <f t="shared" si="2"/>
        <v>1</v>
      </c>
      <c r="I49" s="464"/>
    </row>
    <row r="50" spans="1:9" s="4" customFormat="1" ht="47.25" customHeight="1" hidden="1">
      <c r="A50" s="94" t="s">
        <v>345</v>
      </c>
      <c r="B50" s="48" t="s">
        <v>416</v>
      </c>
      <c r="C50" s="93" t="s">
        <v>208</v>
      </c>
      <c r="D50" s="93" t="s">
        <v>210</v>
      </c>
      <c r="E50" s="84" t="s">
        <v>44</v>
      </c>
      <c r="F50" s="93" t="s">
        <v>226</v>
      </c>
      <c r="G50" s="38">
        <v>1</v>
      </c>
      <c r="H50" s="38">
        <v>1</v>
      </c>
      <c r="I50" s="464"/>
    </row>
    <row r="51" spans="1:9" s="103" customFormat="1" ht="47.25" customHeight="1" hidden="1">
      <c r="A51" s="91"/>
      <c r="B51" s="77"/>
      <c r="C51" s="109"/>
      <c r="D51" s="109"/>
      <c r="E51" s="117"/>
      <c r="F51" s="109"/>
      <c r="G51" s="153"/>
      <c r="H51" s="153"/>
      <c r="I51" s="471"/>
    </row>
    <row r="52" spans="1:9" s="18" customFormat="1" ht="47.25" customHeight="1" hidden="1">
      <c r="A52" s="56"/>
      <c r="B52" s="54"/>
      <c r="C52" s="87"/>
      <c r="D52" s="87"/>
      <c r="E52" s="72"/>
      <c r="F52" s="87"/>
      <c r="G52" s="144"/>
      <c r="H52" s="144"/>
      <c r="I52" s="472"/>
    </row>
    <row r="53" spans="1:9" s="18" customFormat="1" ht="47.25" customHeight="1" hidden="1">
      <c r="A53" s="34"/>
      <c r="B53" s="48"/>
      <c r="C53" s="50"/>
      <c r="D53" s="50"/>
      <c r="E53" s="127"/>
      <c r="F53" s="50"/>
      <c r="G53" s="129"/>
      <c r="H53" s="129"/>
      <c r="I53" s="473"/>
    </row>
    <row r="54" spans="1:9" s="18" customFormat="1" ht="47.25" customHeight="1" hidden="1">
      <c r="A54" s="34"/>
      <c r="B54" s="48"/>
      <c r="C54" s="50"/>
      <c r="D54" s="50"/>
      <c r="E54" s="127"/>
      <c r="F54" s="50"/>
      <c r="G54" s="129"/>
      <c r="H54" s="129"/>
      <c r="I54" s="473"/>
    </row>
    <row r="55" spans="1:9" s="18" customFormat="1" ht="47.25" customHeight="1" hidden="1">
      <c r="A55" s="152"/>
      <c r="B55" s="48"/>
      <c r="C55" s="50"/>
      <c r="D55" s="50"/>
      <c r="E55" s="127"/>
      <c r="F55" s="50"/>
      <c r="G55" s="129"/>
      <c r="H55" s="129"/>
      <c r="I55" s="473"/>
    </row>
    <row r="56" spans="1:9" s="5" customFormat="1" ht="47.25" customHeight="1" hidden="1">
      <c r="A56" s="94"/>
      <c r="B56" s="145"/>
      <c r="C56" s="142"/>
      <c r="D56" s="142"/>
      <c r="E56" s="143"/>
      <c r="F56" s="142"/>
      <c r="G56" s="146"/>
      <c r="H56" s="146"/>
      <c r="I56" s="474"/>
    </row>
    <row r="57" spans="1:9" s="18" customFormat="1" ht="47.25" customHeight="1" hidden="1">
      <c r="A57" s="34"/>
      <c r="B57" s="48"/>
      <c r="C57" s="50"/>
      <c r="D57" s="50"/>
      <c r="E57" s="127"/>
      <c r="F57" s="50"/>
      <c r="G57" s="129"/>
      <c r="H57" s="129"/>
      <c r="I57" s="473"/>
    </row>
    <row r="58" spans="1:9" s="18" customFormat="1" ht="47.25" customHeight="1" hidden="1">
      <c r="A58" s="34"/>
      <c r="B58" s="48"/>
      <c r="C58" s="50"/>
      <c r="D58" s="50"/>
      <c r="E58" s="127"/>
      <c r="F58" s="50"/>
      <c r="G58" s="129"/>
      <c r="H58" s="129"/>
      <c r="I58" s="473"/>
    </row>
    <row r="59" spans="1:9" s="18" customFormat="1" ht="47.25" customHeight="1" hidden="1">
      <c r="A59" s="152"/>
      <c r="B59" s="48"/>
      <c r="C59" s="50"/>
      <c r="D59" s="50"/>
      <c r="E59" s="127"/>
      <c r="F59" s="50"/>
      <c r="G59" s="129"/>
      <c r="H59" s="129"/>
      <c r="I59" s="473"/>
    </row>
    <row r="60" spans="1:9" s="5" customFormat="1" ht="47.25" customHeight="1" hidden="1">
      <c r="A60" s="94"/>
      <c r="B60" s="145"/>
      <c r="C60" s="142"/>
      <c r="D60" s="142"/>
      <c r="E60" s="143"/>
      <c r="F60" s="142"/>
      <c r="G60" s="146"/>
      <c r="H60" s="146"/>
      <c r="I60" s="474"/>
    </row>
    <row r="61" spans="1:9" s="4" customFormat="1" ht="29.25" customHeight="1">
      <c r="A61" s="97" t="s">
        <v>134</v>
      </c>
      <c r="B61" s="77" t="s">
        <v>416</v>
      </c>
      <c r="C61" s="68" t="s">
        <v>208</v>
      </c>
      <c r="D61" s="68" t="s">
        <v>218</v>
      </c>
      <c r="E61" s="117" t="s">
        <v>45</v>
      </c>
      <c r="F61" s="68"/>
      <c r="G61" s="69">
        <f>G62</f>
        <v>61.8</v>
      </c>
      <c r="H61" s="69">
        <f>H62</f>
        <v>61.8</v>
      </c>
      <c r="I61" s="462"/>
    </row>
    <row r="62" spans="1:9" s="18" customFormat="1" ht="29.25" customHeight="1">
      <c r="A62" s="165" t="s">
        <v>94</v>
      </c>
      <c r="B62" s="48" t="s">
        <v>416</v>
      </c>
      <c r="C62" s="87" t="s">
        <v>208</v>
      </c>
      <c r="D62" s="87" t="s">
        <v>218</v>
      </c>
      <c r="E62" s="72" t="s">
        <v>274</v>
      </c>
      <c r="F62" s="87"/>
      <c r="G62" s="144">
        <f>G63+G67</f>
        <v>61.8</v>
      </c>
      <c r="H62" s="144">
        <f>H63+H67</f>
        <v>61.8</v>
      </c>
      <c r="I62" s="472"/>
    </row>
    <row r="63" spans="1:9" s="18" customFormat="1" ht="43.5" customHeight="1">
      <c r="A63" s="80" t="s">
        <v>110</v>
      </c>
      <c r="B63" s="48" t="s">
        <v>416</v>
      </c>
      <c r="C63" s="50" t="s">
        <v>208</v>
      </c>
      <c r="D63" s="50" t="s">
        <v>218</v>
      </c>
      <c r="E63" s="127" t="s">
        <v>274</v>
      </c>
      <c r="F63" s="50" t="s">
        <v>417</v>
      </c>
      <c r="G63" s="144">
        <f>G64</f>
        <v>61.8</v>
      </c>
      <c r="H63" s="144">
        <f>H64</f>
        <v>61.8</v>
      </c>
      <c r="I63" s="472"/>
    </row>
    <row r="64" spans="1:9" s="4" customFormat="1" ht="17.25" customHeight="1">
      <c r="A64" s="152" t="s">
        <v>85</v>
      </c>
      <c r="B64" s="48" t="s">
        <v>416</v>
      </c>
      <c r="C64" s="26" t="s">
        <v>208</v>
      </c>
      <c r="D64" s="26" t="s">
        <v>218</v>
      </c>
      <c r="E64" s="127" t="s">
        <v>274</v>
      </c>
      <c r="F64" s="26" t="s">
        <v>352</v>
      </c>
      <c r="G64" s="39">
        <f>G65+G66</f>
        <v>61.8</v>
      </c>
      <c r="H64" s="39">
        <f>H65+H66</f>
        <v>61.8</v>
      </c>
      <c r="I64" s="465"/>
    </row>
    <row r="65" spans="1:9" s="4" customFormat="1" ht="15.75" hidden="1">
      <c r="A65" s="81" t="s">
        <v>77</v>
      </c>
      <c r="B65" s="145" t="s">
        <v>416</v>
      </c>
      <c r="C65" s="101" t="s">
        <v>208</v>
      </c>
      <c r="D65" s="101" t="s">
        <v>218</v>
      </c>
      <c r="E65" s="143" t="s">
        <v>274</v>
      </c>
      <c r="F65" s="93" t="s">
        <v>222</v>
      </c>
      <c r="G65" s="38">
        <v>47.5</v>
      </c>
      <c r="H65" s="38">
        <v>47.5</v>
      </c>
      <c r="I65" s="464"/>
    </row>
    <row r="66" spans="1:9" s="4" customFormat="1" ht="38.25" hidden="1">
      <c r="A66" s="81" t="s">
        <v>79</v>
      </c>
      <c r="B66" s="145" t="s">
        <v>416</v>
      </c>
      <c r="C66" s="101" t="s">
        <v>208</v>
      </c>
      <c r="D66" s="101" t="s">
        <v>218</v>
      </c>
      <c r="E66" s="143" t="s">
        <v>274</v>
      </c>
      <c r="F66" s="93" t="s">
        <v>80</v>
      </c>
      <c r="G66" s="38">
        <v>14.3</v>
      </c>
      <c r="H66" s="38">
        <v>14.3</v>
      </c>
      <c r="I66" s="464"/>
    </row>
    <row r="67" spans="1:9" s="4" customFormat="1" ht="25.5" hidden="1">
      <c r="A67" s="34" t="s">
        <v>114</v>
      </c>
      <c r="B67" s="48" t="s">
        <v>416</v>
      </c>
      <c r="C67" s="28" t="s">
        <v>208</v>
      </c>
      <c r="D67" s="28" t="s">
        <v>218</v>
      </c>
      <c r="E67" s="127" t="s">
        <v>274</v>
      </c>
      <c r="F67" s="25" t="s">
        <v>115</v>
      </c>
      <c r="G67" s="38">
        <f>G68</f>
        <v>0</v>
      </c>
      <c r="H67" s="38">
        <f>H68</f>
        <v>0</v>
      </c>
      <c r="I67" s="464"/>
    </row>
    <row r="68" spans="1:9" s="4" customFormat="1" ht="25.5" hidden="1">
      <c r="A68" s="24" t="s">
        <v>87</v>
      </c>
      <c r="B68" s="48" t="s">
        <v>416</v>
      </c>
      <c r="C68" s="28" t="s">
        <v>208</v>
      </c>
      <c r="D68" s="28" t="s">
        <v>218</v>
      </c>
      <c r="E68" s="127" t="s">
        <v>274</v>
      </c>
      <c r="F68" s="25" t="s">
        <v>86</v>
      </c>
      <c r="G68" s="38">
        <f>G69+G70</f>
        <v>0</v>
      </c>
      <c r="H68" s="38">
        <f>H69+H70</f>
        <v>0</v>
      </c>
      <c r="I68" s="464"/>
    </row>
    <row r="69" spans="1:9" s="4" customFormat="1" ht="25.5" hidden="1">
      <c r="A69" s="94" t="s">
        <v>224</v>
      </c>
      <c r="B69" s="145" t="s">
        <v>416</v>
      </c>
      <c r="C69" s="101" t="s">
        <v>208</v>
      </c>
      <c r="D69" s="101" t="s">
        <v>218</v>
      </c>
      <c r="E69" s="143" t="s">
        <v>274</v>
      </c>
      <c r="F69" s="93" t="s">
        <v>225</v>
      </c>
      <c r="G69" s="39"/>
      <c r="H69" s="39"/>
      <c r="I69" s="465"/>
    </row>
    <row r="70" spans="1:9" s="4" customFormat="1" ht="47.25" customHeight="1" hidden="1">
      <c r="A70" s="94" t="s">
        <v>345</v>
      </c>
      <c r="B70" s="145" t="s">
        <v>416</v>
      </c>
      <c r="C70" s="101" t="s">
        <v>208</v>
      </c>
      <c r="D70" s="101" t="s">
        <v>218</v>
      </c>
      <c r="E70" s="143" t="s">
        <v>274</v>
      </c>
      <c r="F70" s="93" t="s">
        <v>226</v>
      </c>
      <c r="G70" s="38"/>
      <c r="H70" s="38"/>
      <c r="I70" s="465"/>
    </row>
    <row r="71" spans="1:9" s="103" customFormat="1" ht="47.25" customHeight="1" hidden="1">
      <c r="A71" s="91" t="s">
        <v>95</v>
      </c>
      <c r="B71" s="77" t="s">
        <v>416</v>
      </c>
      <c r="C71" s="109" t="s">
        <v>208</v>
      </c>
      <c r="D71" s="109" t="s">
        <v>218</v>
      </c>
      <c r="E71" s="117" t="s">
        <v>46</v>
      </c>
      <c r="F71" s="68"/>
      <c r="G71" s="69">
        <f>G72+G76</f>
        <v>0</v>
      </c>
      <c r="H71" s="69">
        <f>H72+H76</f>
        <v>0</v>
      </c>
      <c r="I71" s="462"/>
    </row>
    <row r="72" spans="1:9" s="18" customFormat="1" ht="47.25" customHeight="1" hidden="1">
      <c r="A72" s="56"/>
      <c r="B72" s="54"/>
      <c r="C72" s="87"/>
      <c r="D72" s="87"/>
      <c r="E72" s="72"/>
      <c r="F72" s="55"/>
      <c r="G72" s="67"/>
      <c r="H72" s="67"/>
      <c r="I72" s="463"/>
    </row>
    <row r="73" spans="1:9" s="18" customFormat="1" ht="47.25" customHeight="1" hidden="1">
      <c r="A73" s="34"/>
      <c r="B73" s="48"/>
      <c r="C73" s="50"/>
      <c r="D73" s="50"/>
      <c r="E73" s="127"/>
      <c r="F73" s="35"/>
      <c r="G73" s="67"/>
      <c r="H73" s="67"/>
      <c r="I73" s="463"/>
    </row>
    <row r="74" spans="1:9" s="18" customFormat="1" ht="47.25" customHeight="1" hidden="1">
      <c r="A74" s="152"/>
      <c r="B74" s="48"/>
      <c r="C74" s="50"/>
      <c r="D74" s="50"/>
      <c r="E74" s="127"/>
      <c r="F74" s="35"/>
      <c r="G74" s="67"/>
      <c r="H74" s="67"/>
      <c r="I74" s="463"/>
    </row>
    <row r="75" spans="1:9" s="4" customFormat="1" ht="47.25" customHeight="1" hidden="1">
      <c r="A75" s="27"/>
      <c r="B75" s="48"/>
      <c r="C75" s="50"/>
      <c r="D75" s="26"/>
      <c r="E75" s="60"/>
      <c r="F75" s="25"/>
      <c r="G75" s="38"/>
      <c r="H75" s="38"/>
      <c r="I75" s="464"/>
    </row>
    <row r="76" spans="1:9" s="4" customFormat="1" ht="47.25" customHeight="1" hidden="1">
      <c r="A76" s="27" t="s">
        <v>135</v>
      </c>
      <c r="B76" s="48" t="s">
        <v>416</v>
      </c>
      <c r="C76" s="50" t="s">
        <v>208</v>
      </c>
      <c r="D76" s="26" t="s">
        <v>218</v>
      </c>
      <c r="E76" s="60" t="s">
        <v>136</v>
      </c>
      <c r="F76" s="25"/>
      <c r="G76" s="38">
        <f aca="true" t="shared" si="3" ref="G76:H78">G77</f>
        <v>0</v>
      </c>
      <c r="H76" s="38">
        <f t="shared" si="3"/>
        <v>0</v>
      </c>
      <c r="I76" s="464"/>
    </row>
    <row r="77" spans="1:9" s="4" customFormat="1" ht="47.25" customHeight="1" hidden="1">
      <c r="A77" s="27" t="s">
        <v>7</v>
      </c>
      <c r="B77" s="48" t="s">
        <v>416</v>
      </c>
      <c r="C77" s="50" t="s">
        <v>208</v>
      </c>
      <c r="D77" s="26" t="s">
        <v>218</v>
      </c>
      <c r="E77" s="60" t="s">
        <v>136</v>
      </c>
      <c r="F77" s="25" t="s">
        <v>117</v>
      </c>
      <c r="G77" s="38">
        <f t="shared" si="3"/>
        <v>0</v>
      </c>
      <c r="H77" s="38">
        <f t="shared" si="3"/>
        <v>0</v>
      </c>
      <c r="I77" s="464"/>
    </row>
    <row r="78" spans="1:9" s="4" customFormat="1" ht="47.25" customHeight="1" hidden="1">
      <c r="A78" s="34" t="s">
        <v>132</v>
      </c>
      <c r="B78" s="48" t="s">
        <v>416</v>
      </c>
      <c r="C78" s="50" t="s">
        <v>208</v>
      </c>
      <c r="D78" s="26" t="s">
        <v>218</v>
      </c>
      <c r="E78" s="60" t="s">
        <v>136</v>
      </c>
      <c r="F78" s="25" t="s">
        <v>89</v>
      </c>
      <c r="G78" s="38">
        <f t="shared" si="3"/>
        <v>0</v>
      </c>
      <c r="H78" s="38">
        <f t="shared" si="3"/>
        <v>0</v>
      </c>
      <c r="I78" s="464"/>
    </row>
    <row r="79" spans="1:9" s="4" customFormat="1" ht="47.25" customHeight="1" hidden="1">
      <c r="A79" s="94" t="s">
        <v>92</v>
      </c>
      <c r="B79" s="48" t="s">
        <v>416</v>
      </c>
      <c r="C79" s="104" t="s">
        <v>208</v>
      </c>
      <c r="D79" s="101" t="s">
        <v>218</v>
      </c>
      <c r="E79" s="84" t="s">
        <v>136</v>
      </c>
      <c r="F79" s="93" t="s">
        <v>91</v>
      </c>
      <c r="G79" s="38"/>
      <c r="H79" s="38"/>
      <c r="I79" s="464"/>
    </row>
    <row r="80" spans="1:9" s="169" customFormat="1" ht="15" customHeight="1">
      <c r="A80" s="166" t="s">
        <v>230</v>
      </c>
      <c r="B80" s="47" t="s">
        <v>416</v>
      </c>
      <c r="C80" s="167" t="s">
        <v>209</v>
      </c>
      <c r="D80" s="167"/>
      <c r="E80" s="60"/>
      <c r="F80" s="167"/>
      <c r="G80" s="168">
        <f aca="true" t="shared" si="4" ref="G80:H82">G81</f>
        <v>358.7</v>
      </c>
      <c r="H80" s="168">
        <f t="shared" si="4"/>
        <v>373.1</v>
      </c>
      <c r="I80" s="475"/>
    </row>
    <row r="81" spans="1:9" s="107" customFormat="1" ht="15" customHeight="1">
      <c r="A81" s="170" t="s">
        <v>231</v>
      </c>
      <c r="B81" s="47" t="s">
        <v>416</v>
      </c>
      <c r="C81" s="130" t="s">
        <v>209</v>
      </c>
      <c r="D81" s="130" t="s">
        <v>211</v>
      </c>
      <c r="E81" s="131"/>
      <c r="F81" s="130"/>
      <c r="G81" s="106">
        <f t="shared" si="4"/>
        <v>358.7</v>
      </c>
      <c r="H81" s="106">
        <f t="shared" si="4"/>
        <v>373.1</v>
      </c>
      <c r="I81" s="476"/>
    </row>
    <row r="82" spans="1:9" s="4" customFormat="1" ht="30" customHeight="1">
      <c r="A82" s="97" t="s">
        <v>134</v>
      </c>
      <c r="B82" s="77" t="s">
        <v>416</v>
      </c>
      <c r="C82" s="109" t="s">
        <v>209</v>
      </c>
      <c r="D82" s="109" t="s">
        <v>211</v>
      </c>
      <c r="E82" s="117" t="s">
        <v>45</v>
      </c>
      <c r="F82" s="109"/>
      <c r="G82" s="153">
        <f t="shared" si="4"/>
        <v>358.7</v>
      </c>
      <c r="H82" s="153">
        <f t="shared" si="4"/>
        <v>373.1</v>
      </c>
      <c r="I82" s="471"/>
    </row>
    <row r="83" spans="1:9" s="18" customFormat="1" ht="27.75" customHeight="1">
      <c r="A83" s="165" t="s">
        <v>232</v>
      </c>
      <c r="B83" s="48" t="s">
        <v>416</v>
      </c>
      <c r="C83" s="87" t="s">
        <v>209</v>
      </c>
      <c r="D83" s="87" t="s">
        <v>211</v>
      </c>
      <c r="E83" s="72" t="s">
        <v>47</v>
      </c>
      <c r="F83" s="87"/>
      <c r="G83" s="144">
        <f>G84+G89</f>
        <v>358.7</v>
      </c>
      <c r="H83" s="144">
        <f>H84+H89</f>
        <v>373.1</v>
      </c>
      <c r="I83" s="472"/>
    </row>
    <row r="84" spans="1:9" s="18" customFormat="1" ht="42" customHeight="1">
      <c r="A84" s="80" t="s">
        <v>110</v>
      </c>
      <c r="B84" s="48" t="s">
        <v>416</v>
      </c>
      <c r="C84" s="26" t="s">
        <v>209</v>
      </c>
      <c r="D84" s="26" t="s">
        <v>211</v>
      </c>
      <c r="E84" s="60" t="s">
        <v>47</v>
      </c>
      <c r="F84" s="50" t="s">
        <v>417</v>
      </c>
      <c r="G84" s="144">
        <f>G85</f>
        <v>358.7</v>
      </c>
      <c r="H84" s="144">
        <f>H85</f>
        <v>373.1</v>
      </c>
      <c r="I84" s="472"/>
    </row>
    <row r="85" spans="1:9" s="4" customFormat="1" ht="20.25" customHeight="1">
      <c r="A85" s="152" t="s">
        <v>85</v>
      </c>
      <c r="B85" s="48" t="s">
        <v>416</v>
      </c>
      <c r="C85" s="26" t="s">
        <v>209</v>
      </c>
      <c r="D85" s="26" t="s">
        <v>211</v>
      </c>
      <c r="E85" s="60" t="s">
        <v>47</v>
      </c>
      <c r="F85" s="26" t="s">
        <v>352</v>
      </c>
      <c r="G85" s="39">
        <f>G86+G87+G88</f>
        <v>358.7</v>
      </c>
      <c r="H85" s="39">
        <f>H86+H87+H88</f>
        <v>373.1</v>
      </c>
      <c r="I85" s="465"/>
    </row>
    <row r="86" spans="1:9" ht="25.5" hidden="1">
      <c r="A86" s="81" t="s">
        <v>344</v>
      </c>
      <c r="B86" s="82" t="s">
        <v>416</v>
      </c>
      <c r="C86" s="101" t="s">
        <v>209</v>
      </c>
      <c r="D86" s="101" t="s">
        <v>211</v>
      </c>
      <c r="E86" s="84" t="s">
        <v>47</v>
      </c>
      <c r="F86" s="93" t="s">
        <v>222</v>
      </c>
      <c r="G86" s="38">
        <v>275.5</v>
      </c>
      <c r="H86" s="38">
        <v>286.6</v>
      </c>
      <c r="I86" s="464"/>
    </row>
    <row r="87" spans="1:9" ht="25.5" hidden="1">
      <c r="A87" s="81" t="s">
        <v>88</v>
      </c>
      <c r="B87" s="82" t="s">
        <v>416</v>
      </c>
      <c r="C87" s="101" t="s">
        <v>209</v>
      </c>
      <c r="D87" s="101" t="s">
        <v>211</v>
      </c>
      <c r="E87" s="84" t="s">
        <v>47</v>
      </c>
      <c r="F87" s="93" t="s">
        <v>223</v>
      </c>
      <c r="G87" s="38"/>
      <c r="H87" s="38"/>
      <c r="I87" s="464"/>
    </row>
    <row r="88" spans="1:9" ht="38.25" hidden="1">
      <c r="A88" s="81" t="s">
        <v>79</v>
      </c>
      <c r="B88" s="82" t="s">
        <v>416</v>
      </c>
      <c r="C88" s="101" t="s">
        <v>209</v>
      </c>
      <c r="D88" s="101" t="s">
        <v>211</v>
      </c>
      <c r="E88" s="84" t="s">
        <v>47</v>
      </c>
      <c r="F88" s="93" t="s">
        <v>80</v>
      </c>
      <c r="G88" s="38">
        <v>83.2</v>
      </c>
      <c r="H88" s="38">
        <v>86.5</v>
      </c>
      <c r="I88" s="464"/>
    </row>
    <row r="89" spans="1:9" ht="47.25" customHeight="1" hidden="1">
      <c r="A89" s="34" t="s">
        <v>114</v>
      </c>
      <c r="B89" s="48" t="s">
        <v>416</v>
      </c>
      <c r="C89" s="28" t="s">
        <v>209</v>
      </c>
      <c r="D89" s="28" t="s">
        <v>211</v>
      </c>
      <c r="E89" s="31" t="s">
        <v>47</v>
      </c>
      <c r="F89" s="25" t="s">
        <v>115</v>
      </c>
      <c r="G89" s="38">
        <f>G90</f>
        <v>0</v>
      </c>
      <c r="H89" s="38">
        <f>H90</f>
        <v>0</v>
      </c>
      <c r="I89" s="464"/>
    </row>
    <row r="90" spans="1:9" ht="25.5" hidden="1">
      <c r="A90" s="24" t="s">
        <v>116</v>
      </c>
      <c r="B90" s="48" t="s">
        <v>416</v>
      </c>
      <c r="C90" s="28" t="s">
        <v>209</v>
      </c>
      <c r="D90" s="28" t="s">
        <v>211</v>
      </c>
      <c r="E90" s="31" t="s">
        <v>47</v>
      </c>
      <c r="F90" s="25" t="s">
        <v>86</v>
      </c>
      <c r="G90" s="38">
        <f>G91+G92</f>
        <v>0</v>
      </c>
      <c r="H90" s="38">
        <f>H91+H92</f>
        <v>0</v>
      </c>
      <c r="I90" s="464"/>
    </row>
    <row r="91" spans="1:9" s="5" customFormat="1" ht="25.5" hidden="1">
      <c r="A91" s="94" t="s">
        <v>224</v>
      </c>
      <c r="B91" s="82" t="s">
        <v>416</v>
      </c>
      <c r="C91" s="101" t="s">
        <v>209</v>
      </c>
      <c r="D91" s="101" t="s">
        <v>211</v>
      </c>
      <c r="E91" s="84" t="s">
        <v>47</v>
      </c>
      <c r="F91" s="93" t="s">
        <v>225</v>
      </c>
      <c r="G91" s="39"/>
      <c r="H91" s="39"/>
      <c r="I91" s="465"/>
    </row>
    <row r="92" spans="1:9" ht="47.25" customHeight="1" hidden="1">
      <c r="A92" s="94" t="s">
        <v>345</v>
      </c>
      <c r="B92" s="82" t="s">
        <v>416</v>
      </c>
      <c r="C92" s="101" t="s">
        <v>209</v>
      </c>
      <c r="D92" s="101" t="s">
        <v>211</v>
      </c>
      <c r="E92" s="84" t="s">
        <v>47</v>
      </c>
      <c r="F92" s="93" t="s">
        <v>226</v>
      </c>
      <c r="G92" s="38"/>
      <c r="H92" s="38"/>
      <c r="I92" s="465"/>
    </row>
    <row r="93" spans="1:9" s="151" customFormat="1" ht="47.25" customHeight="1" hidden="1">
      <c r="A93" s="30" t="s">
        <v>233</v>
      </c>
      <c r="B93" s="47" t="s">
        <v>416</v>
      </c>
      <c r="C93" s="171" t="s">
        <v>211</v>
      </c>
      <c r="D93" s="171"/>
      <c r="E93" s="60"/>
      <c r="F93" s="171"/>
      <c r="G93" s="172">
        <f>G94</f>
        <v>0</v>
      </c>
      <c r="H93" s="172">
        <f>H94</f>
        <v>0</v>
      </c>
      <c r="I93" s="477"/>
    </row>
    <row r="94" spans="1:9" s="107" customFormat="1" ht="47.25" customHeight="1" hidden="1">
      <c r="A94" s="75" t="s">
        <v>234</v>
      </c>
      <c r="B94" s="47" t="s">
        <v>416</v>
      </c>
      <c r="C94" s="43" t="s">
        <v>211</v>
      </c>
      <c r="D94" s="43" t="s">
        <v>212</v>
      </c>
      <c r="E94" s="131"/>
      <c r="F94" s="43"/>
      <c r="G94" s="106">
        <f>G95+G99+G102</f>
        <v>0</v>
      </c>
      <c r="H94" s="106">
        <f>H95+H99+H102</f>
        <v>0</v>
      </c>
      <c r="I94" s="476"/>
    </row>
    <row r="95" spans="1:9" s="103" customFormat="1" ht="47.25" customHeight="1" hidden="1">
      <c r="A95" s="91" t="s">
        <v>533</v>
      </c>
      <c r="B95" s="77" t="s">
        <v>416</v>
      </c>
      <c r="C95" s="68" t="s">
        <v>211</v>
      </c>
      <c r="D95" s="68" t="s">
        <v>212</v>
      </c>
      <c r="E95" s="117" t="s">
        <v>534</v>
      </c>
      <c r="F95" s="68"/>
      <c r="G95" s="69">
        <f aca="true" t="shared" si="5" ref="G95:H97">G96</f>
        <v>0</v>
      </c>
      <c r="H95" s="69">
        <f t="shared" si="5"/>
        <v>0</v>
      </c>
      <c r="I95" s="462"/>
    </row>
    <row r="96" spans="1:9" s="18" customFormat="1" ht="47.25" customHeight="1" hidden="1">
      <c r="A96" s="34" t="s">
        <v>535</v>
      </c>
      <c r="B96" s="48" t="s">
        <v>416</v>
      </c>
      <c r="C96" s="25" t="s">
        <v>211</v>
      </c>
      <c r="D96" s="25" t="s">
        <v>212</v>
      </c>
      <c r="E96" s="60" t="s">
        <v>536</v>
      </c>
      <c r="F96" s="35" t="s">
        <v>115</v>
      </c>
      <c r="G96" s="129">
        <f t="shared" si="5"/>
        <v>0</v>
      </c>
      <c r="H96" s="129">
        <f t="shared" si="5"/>
        <v>0</v>
      </c>
      <c r="I96" s="473"/>
    </row>
    <row r="97" spans="1:9" s="18" customFormat="1" ht="47.25" customHeight="1" hidden="1">
      <c r="A97" s="152" t="s">
        <v>116</v>
      </c>
      <c r="B97" s="48" t="s">
        <v>416</v>
      </c>
      <c r="C97" s="25" t="s">
        <v>211</v>
      </c>
      <c r="D97" s="25" t="s">
        <v>212</v>
      </c>
      <c r="E97" s="60" t="s">
        <v>536</v>
      </c>
      <c r="F97" s="35" t="s">
        <v>86</v>
      </c>
      <c r="G97" s="129">
        <f t="shared" si="5"/>
        <v>0</v>
      </c>
      <c r="H97" s="129">
        <f t="shared" si="5"/>
        <v>0</v>
      </c>
      <c r="I97" s="473"/>
    </row>
    <row r="98" spans="1:9" ht="47.25" customHeight="1" hidden="1">
      <c r="A98" s="94" t="s">
        <v>345</v>
      </c>
      <c r="B98" s="48" t="s">
        <v>416</v>
      </c>
      <c r="C98" s="93" t="s">
        <v>211</v>
      </c>
      <c r="D98" s="93" t="s">
        <v>212</v>
      </c>
      <c r="E98" s="147" t="s">
        <v>536</v>
      </c>
      <c r="F98" s="93" t="s">
        <v>226</v>
      </c>
      <c r="G98" s="40"/>
      <c r="H98" s="40"/>
      <c r="I98" s="478"/>
    </row>
    <row r="99" spans="1:9" s="5" customFormat="1" ht="47.25" customHeight="1" hidden="1">
      <c r="A99" s="27" t="s">
        <v>456</v>
      </c>
      <c r="B99" s="48" t="s">
        <v>416</v>
      </c>
      <c r="C99" s="25" t="s">
        <v>211</v>
      </c>
      <c r="D99" s="25" t="s">
        <v>212</v>
      </c>
      <c r="E99" s="31" t="s">
        <v>457</v>
      </c>
      <c r="F99" s="25"/>
      <c r="G99" s="40">
        <f>G100</f>
        <v>0</v>
      </c>
      <c r="H99" s="40">
        <f>H100</f>
        <v>0</v>
      </c>
      <c r="I99" s="478"/>
    </row>
    <row r="100" spans="1:9" ht="47.25" customHeight="1" hidden="1">
      <c r="A100" s="27" t="s">
        <v>140</v>
      </c>
      <c r="B100" s="48" t="s">
        <v>416</v>
      </c>
      <c r="C100" s="25" t="s">
        <v>211</v>
      </c>
      <c r="D100" s="25" t="s">
        <v>212</v>
      </c>
      <c r="E100" s="31" t="s">
        <v>457</v>
      </c>
      <c r="F100" s="25" t="s">
        <v>141</v>
      </c>
      <c r="G100" s="40">
        <v>0</v>
      </c>
      <c r="H100" s="40">
        <v>0</v>
      </c>
      <c r="I100" s="478"/>
    </row>
    <row r="101" spans="1:9" ht="47.25" customHeight="1" hidden="1">
      <c r="A101" s="195" t="s">
        <v>458</v>
      </c>
      <c r="B101" s="145" t="s">
        <v>416</v>
      </c>
      <c r="C101" s="154" t="s">
        <v>211</v>
      </c>
      <c r="D101" s="154" t="s">
        <v>212</v>
      </c>
      <c r="E101" s="147" t="s">
        <v>457</v>
      </c>
      <c r="F101" s="154" t="s">
        <v>459</v>
      </c>
      <c r="G101" s="148"/>
      <c r="H101" s="148"/>
      <c r="I101" s="479"/>
    </row>
    <row r="102" spans="1:9" s="4" customFormat="1" ht="47.25" customHeight="1" hidden="1">
      <c r="A102" s="27" t="s">
        <v>537</v>
      </c>
      <c r="B102" s="48" t="s">
        <v>416</v>
      </c>
      <c r="C102" s="25" t="s">
        <v>211</v>
      </c>
      <c r="D102" s="25" t="s">
        <v>212</v>
      </c>
      <c r="E102" s="31" t="s">
        <v>538</v>
      </c>
      <c r="F102" s="25"/>
      <c r="G102" s="39">
        <f aca="true" t="shared" si="6" ref="G102:H104">G103</f>
        <v>0</v>
      </c>
      <c r="H102" s="39">
        <f t="shared" si="6"/>
        <v>0</v>
      </c>
      <c r="I102" s="465"/>
    </row>
    <row r="103" spans="1:9" s="4" customFormat="1" ht="47.25" customHeight="1" hidden="1">
      <c r="A103" s="34" t="s">
        <v>114</v>
      </c>
      <c r="B103" s="48" t="s">
        <v>416</v>
      </c>
      <c r="C103" s="25" t="s">
        <v>211</v>
      </c>
      <c r="D103" s="25" t="s">
        <v>212</v>
      </c>
      <c r="E103" s="31" t="s">
        <v>538</v>
      </c>
      <c r="F103" s="25" t="s">
        <v>115</v>
      </c>
      <c r="G103" s="39">
        <f t="shared" si="6"/>
        <v>0</v>
      </c>
      <c r="H103" s="39">
        <f t="shared" si="6"/>
        <v>0</v>
      </c>
      <c r="I103" s="465"/>
    </row>
    <row r="104" spans="1:9" s="4" customFormat="1" ht="47.25" customHeight="1" hidden="1">
      <c r="A104" s="152" t="s">
        <v>116</v>
      </c>
      <c r="B104" s="48" t="s">
        <v>416</v>
      </c>
      <c r="C104" s="25" t="s">
        <v>211</v>
      </c>
      <c r="D104" s="25" t="s">
        <v>212</v>
      </c>
      <c r="E104" s="31" t="s">
        <v>538</v>
      </c>
      <c r="F104" s="25" t="s">
        <v>86</v>
      </c>
      <c r="G104" s="39">
        <f t="shared" si="6"/>
        <v>0</v>
      </c>
      <c r="H104" s="39">
        <f t="shared" si="6"/>
        <v>0</v>
      </c>
      <c r="I104" s="465"/>
    </row>
    <row r="105" spans="1:9" s="4" customFormat="1" ht="47.25" customHeight="1" hidden="1">
      <c r="A105" s="296" t="s">
        <v>539</v>
      </c>
      <c r="B105" s="145" t="s">
        <v>416</v>
      </c>
      <c r="C105" s="154" t="s">
        <v>211</v>
      </c>
      <c r="D105" s="154" t="s">
        <v>212</v>
      </c>
      <c r="E105" s="147" t="s">
        <v>538</v>
      </c>
      <c r="F105" s="154" t="s">
        <v>226</v>
      </c>
      <c r="G105" s="148"/>
      <c r="H105" s="148"/>
      <c r="I105" s="465"/>
    </row>
    <row r="106" spans="1:9" s="151" customFormat="1" ht="15.75" customHeight="1">
      <c r="A106" s="166" t="s">
        <v>235</v>
      </c>
      <c r="B106" s="47" t="s">
        <v>416</v>
      </c>
      <c r="C106" s="171" t="s">
        <v>210</v>
      </c>
      <c r="D106" s="171"/>
      <c r="E106" s="60"/>
      <c r="F106" s="171"/>
      <c r="G106" s="172">
        <f>G113+G146+G107</f>
        <v>5199.2</v>
      </c>
      <c r="H106" s="172">
        <f>H113+H146+H107</f>
        <v>5199.2</v>
      </c>
      <c r="I106" s="477"/>
    </row>
    <row r="107" spans="1:9" s="107" customFormat="1" ht="15" customHeight="1">
      <c r="A107" s="108" t="s">
        <v>217</v>
      </c>
      <c r="B107" s="47" t="s">
        <v>416</v>
      </c>
      <c r="C107" s="43" t="s">
        <v>210</v>
      </c>
      <c r="D107" s="43" t="s">
        <v>213</v>
      </c>
      <c r="E107" s="131"/>
      <c r="F107" s="43"/>
      <c r="G107" s="44">
        <f aca="true" t="shared" si="7" ref="G107:H111">G108</f>
        <v>7.4</v>
      </c>
      <c r="H107" s="44">
        <f t="shared" si="7"/>
        <v>7.4</v>
      </c>
      <c r="I107" s="461"/>
    </row>
    <row r="108" spans="1:9" s="103" customFormat="1" ht="29.25" customHeight="1">
      <c r="A108" s="97" t="s">
        <v>134</v>
      </c>
      <c r="B108" s="77" t="s">
        <v>416</v>
      </c>
      <c r="C108" s="109" t="s">
        <v>210</v>
      </c>
      <c r="D108" s="109" t="s">
        <v>213</v>
      </c>
      <c r="E108" s="117" t="s">
        <v>45</v>
      </c>
      <c r="F108" s="109"/>
      <c r="G108" s="69">
        <f t="shared" si="7"/>
        <v>7.4</v>
      </c>
      <c r="H108" s="69">
        <f t="shared" si="7"/>
        <v>7.4</v>
      </c>
      <c r="I108" s="462"/>
    </row>
    <row r="109" spans="1:9" s="18" customFormat="1" ht="52.5" customHeight="1">
      <c r="A109" s="56" t="s">
        <v>96</v>
      </c>
      <c r="B109" s="54" t="s">
        <v>416</v>
      </c>
      <c r="C109" s="55" t="s">
        <v>210</v>
      </c>
      <c r="D109" s="55" t="s">
        <v>213</v>
      </c>
      <c r="E109" s="72" t="s">
        <v>48</v>
      </c>
      <c r="F109" s="55"/>
      <c r="G109" s="67">
        <f t="shared" si="7"/>
        <v>7.4</v>
      </c>
      <c r="H109" s="67">
        <f t="shared" si="7"/>
        <v>7.4</v>
      </c>
      <c r="I109" s="463"/>
    </row>
    <row r="110" spans="1:9" s="18" customFormat="1" ht="27.75" customHeight="1">
      <c r="A110" s="34" t="s">
        <v>114</v>
      </c>
      <c r="B110" s="48" t="s">
        <v>416</v>
      </c>
      <c r="C110" s="25" t="s">
        <v>210</v>
      </c>
      <c r="D110" s="25" t="s">
        <v>213</v>
      </c>
      <c r="E110" s="60" t="s">
        <v>48</v>
      </c>
      <c r="F110" s="35" t="s">
        <v>115</v>
      </c>
      <c r="G110" s="67">
        <f t="shared" si="7"/>
        <v>7.4</v>
      </c>
      <c r="H110" s="67">
        <f t="shared" si="7"/>
        <v>7.4</v>
      </c>
      <c r="I110" s="463"/>
    </row>
    <row r="111" spans="1:9" s="18" customFormat="1" ht="27" customHeight="1">
      <c r="A111" s="152" t="s">
        <v>116</v>
      </c>
      <c r="B111" s="48" t="s">
        <v>416</v>
      </c>
      <c r="C111" s="25" t="s">
        <v>210</v>
      </c>
      <c r="D111" s="25" t="s">
        <v>213</v>
      </c>
      <c r="E111" s="60" t="s">
        <v>48</v>
      </c>
      <c r="F111" s="35" t="s">
        <v>86</v>
      </c>
      <c r="G111" s="67">
        <f t="shared" si="7"/>
        <v>7.4</v>
      </c>
      <c r="H111" s="67">
        <f t="shared" si="7"/>
        <v>7.4</v>
      </c>
      <c r="I111" s="463"/>
    </row>
    <row r="112" spans="1:9" ht="47.25" customHeight="1" hidden="1">
      <c r="A112" s="94" t="s">
        <v>345</v>
      </c>
      <c r="B112" s="48" t="s">
        <v>416</v>
      </c>
      <c r="C112" s="93" t="s">
        <v>210</v>
      </c>
      <c r="D112" s="93" t="s">
        <v>213</v>
      </c>
      <c r="E112" s="84" t="s">
        <v>48</v>
      </c>
      <c r="F112" s="93" t="s">
        <v>226</v>
      </c>
      <c r="G112" s="38">
        <v>7.4</v>
      </c>
      <c r="H112" s="38">
        <v>7.4</v>
      </c>
      <c r="I112" s="464"/>
    </row>
    <row r="113" spans="1:9" s="4" customFormat="1" ht="15" customHeight="1">
      <c r="A113" s="36" t="s">
        <v>206</v>
      </c>
      <c r="B113" s="149" t="s">
        <v>416</v>
      </c>
      <c r="C113" s="130" t="s">
        <v>210</v>
      </c>
      <c r="D113" s="130" t="s">
        <v>212</v>
      </c>
      <c r="E113" s="127"/>
      <c r="F113" s="130"/>
      <c r="G113" s="150">
        <f>G114+G141</f>
        <v>5191.8</v>
      </c>
      <c r="H113" s="150">
        <f>H114+H141</f>
        <v>5191.8</v>
      </c>
      <c r="I113" s="480"/>
    </row>
    <row r="114" spans="1:9" s="18" customFormat="1" ht="42" customHeight="1">
      <c r="A114" s="91" t="s">
        <v>624</v>
      </c>
      <c r="B114" s="77" t="s">
        <v>416</v>
      </c>
      <c r="C114" s="160" t="s">
        <v>210</v>
      </c>
      <c r="D114" s="160" t="s">
        <v>212</v>
      </c>
      <c r="E114" s="117" t="s">
        <v>99</v>
      </c>
      <c r="F114" s="160"/>
      <c r="G114" s="153">
        <f>G115</f>
        <v>5191.8</v>
      </c>
      <c r="H114" s="153">
        <f>H115</f>
        <v>5191.8</v>
      </c>
      <c r="I114" s="471"/>
    </row>
    <row r="115" spans="1:9" s="18" customFormat="1" ht="48" customHeight="1">
      <c r="A115" s="173" t="s">
        <v>275</v>
      </c>
      <c r="B115" s="48" t="s">
        <v>416</v>
      </c>
      <c r="C115" s="133" t="s">
        <v>210</v>
      </c>
      <c r="D115" s="133" t="s">
        <v>212</v>
      </c>
      <c r="E115" s="72" t="s">
        <v>276</v>
      </c>
      <c r="F115" s="133"/>
      <c r="G115" s="144">
        <f>G116</f>
        <v>5191.8</v>
      </c>
      <c r="H115" s="144">
        <f>H116</f>
        <v>5191.8</v>
      </c>
      <c r="I115" s="472"/>
    </row>
    <row r="116" spans="1:9" s="18" customFormat="1" ht="48" customHeight="1">
      <c r="A116" s="174" t="s">
        <v>142</v>
      </c>
      <c r="B116" s="175" t="s">
        <v>416</v>
      </c>
      <c r="C116" s="135" t="s">
        <v>210</v>
      </c>
      <c r="D116" s="135" t="s">
        <v>212</v>
      </c>
      <c r="E116" s="127" t="s">
        <v>276</v>
      </c>
      <c r="F116" s="133"/>
      <c r="G116" s="144">
        <f>G117+G121+G125+G132</f>
        <v>5191.8</v>
      </c>
      <c r="H116" s="144">
        <f>H117+H121+H125+H132</f>
        <v>5191.8</v>
      </c>
      <c r="I116" s="472"/>
    </row>
    <row r="117" spans="1:9" s="18" customFormat="1" ht="31.5" customHeight="1">
      <c r="A117" s="174" t="s">
        <v>454</v>
      </c>
      <c r="B117" s="48" t="s">
        <v>416</v>
      </c>
      <c r="C117" s="134" t="s">
        <v>210</v>
      </c>
      <c r="D117" s="134" t="s">
        <v>212</v>
      </c>
      <c r="E117" s="60" t="s">
        <v>277</v>
      </c>
      <c r="F117" s="134"/>
      <c r="G117" s="144">
        <f aca="true" t="shared" si="8" ref="G117:H119">G118</f>
        <v>2000</v>
      </c>
      <c r="H117" s="144">
        <f t="shared" si="8"/>
        <v>2000</v>
      </c>
      <c r="I117" s="472"/>
    </row>
    <row r="118" spans="1:9" s="18" customFormat="1" ht="30" customHeight="1">
      <c r="A118" s="34" t="s">
        <v>114</v>
      </c>
      <c r="B118" s="48" t="s">
        <v>416</v>
      </c>
      <c r="C118" s="134" t="s">
        <v>210</v>
      </c>
      <c r="D118" s="134" t="s">
        <v>212</v>
      </c>
      <c r="E118" s="60" t="s">
        <v>277</v>
      </c>
      <c r="F118" s="134" t="s">
        <v>115</v>
      </c>
      <c r="G118" s="144">
        <f t="shared" si="8"/>
        <v>2000</v>
      </c>
      <c r="H118" s="144">
        <f t="shared" si="8"/>
        <v>2000</v>
      </c>
      <c r="I118" s="472"/>
    </row>
    <row r="119" spans="1:9" s="18" customFormat="1" ht="33" customHeight="1">
      <c r="A119" s="152" t="s">
        <v>116</v>
      </c>
      <c r="B119" s="48" t="s">
        <v>416</v>
      </c>
      <c r="C119" s="134" t="s">
        <v>210</v>
      </c>
      <c r="D119" s="134" t="s">
        <v>212</v>
      </c>
      <c r="E119" s="60" t="s">
        <v>277</v>
      </c>
      <c r="F119" s="134" t="s">
        <v>86</v>
      </c>
      <c r="G119" s="144">
        <f t="shared" si="8"/>
        <v>2000</v>
      </c>
      <c r="H119" s="144">
        <f t="shared" si="8"/>
        <v>2000</v>
      </c>
      <c r="I119" s="472"/>
    </row>
    <row r="120" spans="1:9" s="5" customFormat="1" ht="47.25" customHeight="1" hidden="1">
      <c r="A120" s="94" t="s">
        <v>345</v>
      </c>
      <c r="B120" s="48" t="s">
        <v>416</v>
      </c>
      <c r="C120" s="83" t="s">
        <v>210</v>
      </c>
      <c r="D120" s="83" t="s">
        <v>212</v>
      </c>
      <c r="E120" s="147" t="s">
        <v>277</v>
      </c>
      <c r="F120" s="83" t="s">
        <v>226</v>
      </c>
      <c r="G120" s="58">
        <v>2000</v>
      </c>
      <c r="H120" s="58">
        <v>2000</v>
      </c>
      <c r="I120" s="481"/>
    </row>
    <row r="121" spans="1:9" s="4" customFormat="1" ht="30" customHeight="1">
      <c r="A121" s="34" t="s">
        <v>143</v>
      </c>
      <c r="B121" s="48" t="s">
        <v>416</v>
      </c>
      <c r="C121" s="134" t="s">
        <v>210</v>
      </c>
      <c r="D121" s="134" t="s">
        <v>212</v>
      </c>
      <c r="E121" s="60" t="s">
        <v>278</v>
      </c>
      <c r="F121" s="134"/>
      <c r="G121" s="39">
        <f aca="true" t="shared" si="9" ref="G121:H123">G122</f>
        <v>2000</v>
      </c>
      <c r="H121" s="39">
        <f t="shared" si="9"/>
        <v>2000</v>
      </c>
      <c r="I121" s="482"/>
    </row>
    <row r="122" spans="1:9" s="4" customFormat="1" ht="30" customHeight="1">
      <c r="A122" s="34" t="s">
        <v>114</v>
      </c>
      <c r="B122" s="48" t="s">
        <v>416</v>
      </c>
      <c r="C122" s="134" t="s">
        <v>210</v>
      </c>
      <c r="D122" s="134" t="s">
        <v>212</v>
      </c>
      <c r="E122" s="60" t="s">
        <v>278</v>
      </c>
      <c r="F122" s="134" t="s">
        <v>115</v>
      </c>
      <c r="G122" s="39">
        <f t="shared" si="9"/>
        <v>2000</v>
      </c>
      <c r="H122" s="39">
        <f t="shared" si="9"/>
        <v>2000</v>
      </c>
      <c r="I122" s="482"/>
    </row>
    <row r="123" spans="1:9" s="4" customFormat="1" ht="30" customHeight="1">
      <c r="A123" s="152" t="s">
        <v>116</v>
      </c>
      <c r="B123" s="48" t="s">
        <v>416</v>
      </c>
      <c r="C123" s="134" t="s">
        <v>210</v>
      </c>
      <c r="D123" s="134" t="s">
        <v>212</v>
      </c>
      <c r="E123" s="60" t="s">
        <v>278</v>
      </c>
      <c r="F123" s="134" t="s">
        <v>86</v>
      </c>
      <c r="G123" s="39">
        <f t="shared" si="9"/>
        <v>2000</v>
      </c>
      <c r="H123" s="39">
        <f t="shared" si="9"/>
        <v>2000</v>
      </c>
      <c r="I123" s="482"/>
    </row>
    <row r="124" spans="1:9" ht="47.25" customHeight="1" hidden="1">
      <c r="A124" s="94" t="s">
        <v>345</v>
      </c>
      <c r="B124" s="48" t="s">
        <v>416</v>
      </c>
      <c r="C124" s="83" t="s">
        <v>210</v>
      </c>
      <c r="D124" s="83" t="s">
        <v>212</v>
      </c>
      <c r="E124" s="147" t="s">
        <v>278</v>
      </c>
      <c r="F124" s="83" t="s">
        <v>226</v>
      </c>
      <c r="G124" s="124">
        <v>2000</v>
      </c>
      <c r="H124" s="124">
        <v>2000</v>
      </c>
      <c r="I124" s="483"/>
    </row>
    <row r="125" spans="1:9" s="4" customFormat="1" ht="27" customHeight="1">
      <c r="A125" s="27" t="s">
        <v>144</v>
      </c>
      <c r="B125" s="48" t="s">
        <v>416</v>
      </c>
      <c r="C125" s="134" t="s">
        <v>210</v>
      </c>
      <c r="D125" s="134" t="s">
        <v>212</v>
      </c>
      <c r="E125" s="60" t="s">
        <v>279</v>
      </c>
      <c r="F125" s="134"/>
      <c r="G125" s="39">
        <f aca="true" t="shared" si="10" ref="G125:H127">G126</f>
        <v>1191.8</v>
      </c>
      <c r="H125" s="39">
        <f t="shared" si="10"/>
        <v>1191.8</v>
      </c>
      <c r="I125" s="465"/>
    </row>
    <row r="126" spans="1:9" s="4" customFormat="1" ht="30" customHeight="1">
      <c r="A126" s="34" t="s">
        <v>114</v>
      </c>
      <c r="B126" s="48" t="s">
        <v>416</v>
      </c>
      <c r="C126" s="134" t="s">
        <v>210</v>
      </c>
      <c r="D126" s="134" t="s">
        <v>212</v>
      </c>
      <c r="E126" s="60" t="s">
        <v>279</v>
      </c>
      <c r="F126" s="134" t="s">
        <v>115</v>
      </c>
      <c r="G126" s="39">
        <f t="shared" si="10"/>
        <v>1191.8</v>
      </c>
      <c r="H126" s="39">
        <f t="shared" si="10"/>
        <v>1191.8</v>
      </c>
      <c r="I126" s="465"/>
    </row>
    <row r="127" spans="1:9" s="4" customFormat="1" ht="30" customHeight="1">
      <c r="A127" s="152" t="s">
        <v>116</v>
      </c>
      <c r="B127" s="48" t="s">
        <v>416</v>
      </c>
      <c r="C127" s="134" t="s">
        <v>210</v>
      </c>
      <c r="D127" s="134" t="s">
        <v>212</v>
      </c>
      <c r="E127" s="60" t="s">
        <v>279</v>
      </c>
      <c r="F127" s="134" t="s">
        <v>86</v>
      </c>
      <c r="G127" s="39">
        <f t="shared" si="10"/>
        <v>1191.8</v>
      </c>
      <c r="H127" s="39">
        <f t="shared" si="10"/>
        <v>1191.8</v>
      </c>
      <c r="I127" s="465"/>
    </row>
    <row r="128" spans="1:9" ht="47.25" customHeight="1" hidden="1">
      <c r="A128" s="94" t="s">
        <v>345</v>
      </c>
      <c r="B128" s="48" t="s">
        <v>416</v>
      </c>
      <c r="C128" s="83" t="s">
        <v>210</v>
      </c>
      <c r="D128" s="83" t="s">
        <v>212</v>
      </c>
      <c r="E128" s="147" t="s">
        <v>279</v>
      </c>
      <c r="F128" s="83" t="s">
        <v>226</v>
      </c>
      <c r="G128" s="124">
        <v>1191.8</v>
      </c>
      <c r="H128" s="124">
        <v>1191.8</v>
      </c>
      <c r="I128" s="484"/>
    </row>
    <row r="129" spans="1:9" s="4" customFormat="1" ht="47.25" customHeight="1" hidden="1">
      <c r="A129" s="27"/>
      <c r="B129" s="48"/>
      <c r="C129" s="134"/>
      <c r="D129" s="134"/>
      <c r="E129" s="60"/>
      <c r="F129" s="134"/>
      <c r="G129" s="39"/>
      <c r="H129" s="39"/>
      <c r="I129" s="465"/>
    </row>
    <row r="130" spans="1:9" s="4" customFormat="1" ht="47.25" customHeight="1" hidden="1">
      <c r="A130" s="34"/>
      <c r="B130" s="48"/>
      <c r="C130" s="134"/>
      <c r="D130" s="134"/>
      <c r="E130" s="60"/>
      <c r="F130" s="134"/>
      <c r="G130" s="39"/>
      <c r="H130" s="39"/>
      <c r="I130" s="465"/>
    </row>
    <row r="131" spans="1:9" s="4" customFormat="1" ht="47.25" customHeight="1" hidden="1">
      <c r="A131" s="152"/>
      <c r="B131" s="48"/>
      <c r="C131" s="134"/>
      <c r="D131" s="134"/>
      <c r="E131" s="60"/>
      <c r="F131" s="134"/>
      <c r="G131" s="39"/>
      <c r="H131" s="39"/>
      <c r="I131" s="465"/>
    </row>
    <row r="132" spans="1:9" s="4" customFormat="1" ht="47.25" customHeight="1" hidden="1">
      <c r="A132" s="94"/>
      <c r="B132" s="48"/>
      <c r="C132" s="83"/>
      <c r="D132" s="83"/>
      <c r="E132" s="147"/>
      <c r="F132" s="83"/>
      <c r="G132" s="148"/>
      <c r="H132" s="148"/>
      <c r="I132" s="479"/>
    </row>
    <row r="133" spans="1:9" s="4" customFormat="1" ht="47.25" customHeight="1" hidden="1">
      <c r="A133" s="27"/>
      <c r="B133" s="48"/>
      <c r="C133" s="134"/>
      <c r="D133" s="134"/>
      <c r="E133" s="60"/>
      <c r="F133" s="134"/>
      <c r="G133" s="39"/>
      <c r="H133" s="39"/>
      <c r="I133" s="465"/>
    </row>
    <row r="134" spans="1:9" s="4" customFormat="1" ht="47.25" customHeight="1" hidden="1">
      <c r="A134" s="34"/>
      <c r="B134" s="48"/>
      <c r="C134" s="134"/>
      <c r="D134" s="134"/>
      <c r="E134" s="60"/>
      <c r="F134" s="134"/>
      <c r="G134" s="39"/>
      <c r="H134" s="39"/>
      <c r="I134" s="465"/>
    </row>
    <row r="135" spans="1:9" s="4" customFormat="1" ht="47.25" customHeight="1" hidden="1">
      <c r="A135" s="152"/>
      <c r="B135" s="48"/>
      <c r="C135" s="134"/>
      <c r="D135" s="134"/>
      <c r="E135" s="60"/>
      <c r="F135" s="134"/>
      <c r="G135" s="39"/>
      <c r="H135" s="39"/>
      <c r="I135" s="465"/>
    </row>
    <row r="136" spans="1:9" s="297" customFormat="1" ht="47.25" customHeight="1" hidden="1">
      <c r="A136" s="94"/>
      <c r="B136" s="82"/>
      <c r="C136" s="83"/>
      <c r="D136" s="83"/>
      <c r="E136" s="84"/>
      <c r="F136" s="83"/>
      <c r="G136" s="124"/>
      <c r="H136" s="124"/>
      <c r="I136" s="485"/>
    </row>
    <row r="137" spans="1:9" s="4" customFormat="1" ht="47.25" customHeight="1" hidden="1">
      <c r="A137" s="27"/>
      <c r="B137" s="48"/>
      <c r="C137" s="134"/>
      <c r="D137" s="134"/>
      <c r="E137" s="60"/>
      <c r="F137" s="134"/>
      <c r="G137" s="39"/>
      <c r="H137" s="39"/>
      <c r="I137" s="465"/>
    </row>
    <row r="138" spans="1:9" s="4" customFormat="1" ht="47.25" customHeight="1" hidden="1">
      <c r="A138" s="34"/>
      <c r="B138" s="48"/>
      <c r="C138" s="134"/>
      <c r="D138" s="134"/>
      <c r="E138" s="60"/>
      <c r="F138" s="134"/>
      <c r="G138" s="39"/>
      <c r="H138" s="39"/>
      <c r="I138" s="465"/>
    </row>
    <row r="139" spans="1:9" s="4" customFormat="1" ht="47.25" customHeight="1" hidden="1">
      <c r="A139" s="152"/>
      <c r="B139" s="48"/>
      <c r="C139" s="134"/>
      <c r="D139" s="134"/>
      <c r="E139" s="60"/>
      <c r="F139" s="134"/>
      <c r="G139" s="39"/>
      <c r="H139" s="39"/>
      <c r="I139" s="465"/>
    </row>
    <row r="140" spans="1:9" s="297" customFormat="1" ht="47.25" customHeight="1" hidden="1">
      <c r="A140" s="94"/>
      <c r="B140" s="82"/>
      <c r="C140" s="83"/>
      <c r="D140" s="83"/>
      <c r="E140" s="84"/>
      <c r="F140" s="83"/>
      <c r="G140" s="124"/>
      <c r="H140" s="124"/>
      <c r="I140" s="485"/>
    </row>
    <row r="141" spans="1:9" s="18" customFormat="1" ht="47.25" customHeight="1" hidden="1">
      <c r="A141" s="91"/>
      <c r="B141" s="77"/>
      <c r="C141" s="160"/>
      <c r="D141" s="160"/>
      <c r="E141" s="117"/>
      <c r="F141" s="160"/>
      <c r="G141" s="153"/>
      <c r="H141" s="153"/>
      <c r="I141" s="472"/>
    </row>
    <row r="142" spans="1:9" s="4" customFormat="1" ht="47.25" customHeight="1" hidden="1">
      <c r="A142" s="27"/>
      <c r="B142" s="48"/>
      <c r="C142" s="134"/>
      <c r="D142" s="134"/>
      <c r="E142" s="60"/>
      <c r="F142" s="134"/>
      <c r="G142" s="39"/>
      <c r="H142" s="39"/>
      <c r="I142" s="465"/>
    </row>
    <row r="143" spans="1:9" s="4" customFormat="1" ht="47.25" customHeight="1" hidden="1">
      <c r="A143" s="152"/>
      <c r="B143" s="48"/>
      <c r="C143" s="134"/>
      <c r="D143" s="134"/>
      <c r="E143" s="60"/>
      <c r="F143" s="134"/>
      <c r="G143" s="39"/>
      <c r="H143" s="39"/>
      <c r="I143" s="465"/>
    </row>
    <row r="144" spans="1:9" s="4" customFormat="1" ht="47.25" customHeight="1" hidden="1">
      <c r="A144" s="152"/>
      <c r="B144" s="48"/>
      <c r="C144" s="134"/>
      <c r="D144" s="134"/>
      <c r="E144" s="60"/>
      <c r="F144" s="134"/>
      <c r="G144" s="39"/>
      <c r="H144" s="39"/>
      <c r="I144" s="465"/>
    </row>
    <row r="145" spans="1:9" s="4" customFormat="1" ht="47.25" customHeight="1" hidden="1">
      <c r="A145" s="81"/>
      <c r="B145" s="82"/>
      <c r="C145" s="83"/>
      <c r="D145" s="83"/>
      <c r="E145" s="84"/>
      <c r="F145" s="83"/>
      <c r="G145" s="124"/>
      <c r="H145" s="124"/>
      <c r="I145" s="465"/>
    </row>
    <row r="146" spans="1:9" s="107" customFormat="1" ht="47.25" customHeight="1" hidden="1">
      <c r="A146" s="75" t="s">
        <v>203</v>
      </c>
      <c r="B146" s="47" t="s">
        <v>416</v>
      </c>
      <c r="C146" s="43" t="s">
        <v>210</v>
      </c>
      <c r="D146" s="43" t="s">
        <v>204</v>
      </c>
      <c r="E146" s="131"/>
      <c r="F146" s="43"/>
      <c r="G146" s="110">
        <f>G147+G153</f>
        <v>0</v>
      </c>
      <c r="H146" s="110">
        <f>H147+H153</f>
        <v>0</v>
      </c>
      <c r="I146" s="486"/>
    </row>
    <row r="147" spans="1:9" s="18" customFormat="1" ht="47.25" customHeight="1" hidden="1">
      <c r="A147" s="91"/>
      <c r="B147" s="77"/>
      <c r="C147" s="68"/>
      <c r="D147" s="68"/>
      <c r="E147" s="117"/>
      <c r="F147" s="109"/>
      <c r="G147" s="115"/>
      <c r="H147" s="115"/>
      <c r="I147" s="487"/>
    </row>
    <row r="148" spans="1:9" s="107" customFormat="1" ht="47.25" customHeight="1" hidden="1">
      <c r="A148" s="56"/>
      <c r="B148" s="54"/>
      <c r="C148" s="55"/>
      <c r="D148" s="55"/>
      <c r="E148" s="72"/>
      <c r="F148" s="55"/>
      <c r="G148" s="111"/>
      <c r="H148" s="111"/>
      <c r="I148" s="488"/>
    </row>
    <row r="149" spans="1:9" s="4" customFormat="1" ht="47.25" customHeight="1" hidden="1">
      <c r="A149" s="34"/>
      <c r="B149" s="48"/>
      <c r="C149" s="35"/>
      <c r="D149" s="35"/>
      <c r="E149" s="60"/>
      <c r="F149" s="50"/>
      <c r="G149" s="114"/>
      <c r="H149" s="114"/>
      <c r="I149" s="489"/>
    </row>
    <row r="150" spans="1:9" s="4" customFormat="1" ht="47.25" customHeight="1" hidden="1">
      <c r="A150" s="34"/>
      <c r="B150" s="48"/>
      <c r="C150" s="35"/>
      <c r="D150" s="35"/>
      <c r="E150" s="60"/>
      <c r="F150" s="35"/>
      <c r="G150" s="114"/>
      <c r="H150" s="114"/>
      <c r="I150" s="489"/>
    </row>
    <row r="151" spans="1:9" s="4" customFormat="1" ht="47.25" customHeight="1" hidden="1">
      <c r="A151" s="152"/>
      <c r="B151" s="48"/>
      <c r="C151" s="35"/>
      <c r="D151" s="35"/>
      <c r="E151" s="60"/>
      <c r="F151" s="35"/>
      <c r="G151" s="114"/>
      <c r="H151" s="114"/>
      <c r="I151" s="489"/>
    </row>
    <row r="152" spans="1:9" ht="47.25" customHeight="1" hidden="1">
      <c r="A152" s="94"/>
      <c r="B152" s="48"/>
      <c r="C152" s="113"/>
      <c r="D152" s="113"/>
      <c r="E152" s="147"/>
      <c r="F152" s="104"/>
      <c r="G152" s="114"/>
      <c r="H152" s="114"/>
      <c r="I152" s="489"/>
    </row>
    <row r="153" spans="1:9" s="107" customFormat="1" ht="47.25" customHeight="1" hidden="1">
      <c r="A153" s="91"/>
      <c r="B153" s="77"/>
      <c r="C153" s="160"/>
      <c r="D153" s="160"/>
      <c r="E153" s="117"/>
      <c r="F153" s="35"/>
      <c r="G153" s="112"/>
      <c r="H153" s="112"/>
      <c r="I153" s="490"/>
    </row>
    <row r="154" spans="1:9" s="107" customFormat="1" ht="47.25" customHeight="1" hidden="1">
      <c r="A154" s="173"/>
      <c r="B154" s="48"/>
      <c r="C154" s="133"/>
      <c r="D154" s="133"/>
      <c r="E154" s="72"/>
      <c r="F154" s="35"/>
      <c r="G154" s="112"/>
      <c r="H154" s="112"/>
      <c r="I154" s="490"/>
    </row>
    <row r="155" spans="1:9" s="4" customFormat="1" ht="47.25" customHeight="1" hidden="1">
      <c r="A155" s="177"/>
      <c r="B155" s="48"/>
      <c r="C155" s="35"/>
      <c r="D155" s="35"/>
      <c r="E155" s="127"/>
      <c r="F155" s="35"/>
      <c r="G155" s="112"/>
      <c r="H155" s="112"/>
      <c r="I155" s="490"/>
    </row>
    <row r="156" spans="1:9" s="4" customFormat="1" ht="47.25" customHeight="1" hidden="1">
      <c r="A156" s="34"/>
      <c r="B156" s="48"/>
      <c r="C156" s="35"/>
      <c r="D156" s="35"/>
      <c r="E156" s="60"/>
      <c r="F156" s="35"/>
      <c r="G156" s="112"/>
      <c r="H156" s="112"/>
      <c r="I156" s="490"/>
    </row>
    <row r="157" spans="1:9" s="4" customFormat="1" ht="47.25" customHeight="1" hidden="1">
      <c r="A157" s="152"/>
      <c r="B157" s="48"/>
      <c r="C157" s="35"/>
      <c r="D157" s="35"/>
      <c r="E157" s="60"/>
      <c r="F157" s="35"/>
      <c r="G157" s="112"/>
      <c r="H157" s="112"/>
      <c r="I157" s="490"/>
    </row>
    <row r="158" spans="1:9" ht="47.25" customHeight="1" hidden="1">
      <c r="A158" s="94"/>
      <c r="B158" s="48"/>
      <c r="C158" s="113"/>
      <c r="D158" s="113"/>
      <c r="E158" s="60"/>
      <c r="F158" s="104"/>
      <c r="G158" s="114"/>
      <c r="H158" s="114"/>
      <c r="I158" s="489"/>
    </row>
    <row r="159" spans="1:9" s="151" customFormat="1" ht="15" customHeight="1">
      <c r="A159" s="30" t="s">
        <v>236</v>
      </c>
      <c r="B159" s="47" t="s">
        <v>416</v>
      </c>
      <c r="C159" s="32" t="s">
        <v>213</v>
      </c>
      <c r="D159" s="32"/>
      <c r="E159" s="60"/>
      <c r="F159" s="32"/>
      <c r="G159" s="62">
        <f>G160+G180+G194</f>
        <v>4133.8</v>
      </c>
      <c r="H159" s="62">
        <f>H160+H180+H194</f>
        <v>4133.8</v>
      </c>
      <c r="I159" s="491"/>
    </row>
    <row r="160" spans="1:9" s="107" customFormat="1" ht="47.25" customHeight="1" hidden="1">
      <c r="A160" s="75" t="s">
        <v>158</v>
      </c>
      <c r="B160" s="47" t="s">
        <v>416</v>
      </c>
      <c r="C160" s="43" t="s">
        <v>213</v>
      </c>
      <c r="D160" s="43" t="s">
        <v>208</v>
      </c>
      <c r="E160" s="131"/>
      <c r="F160" s="43"/>
      <c r="G160" s="90">
        <f>G175</f>
        <v>0</v>
      </c>
      <c r="H160" s="90">
        <f>H175</f>
        <v>0</v>
      </c>
      <c r="I160" s="466"/>
    </row>
    <row r="161" spans="1:9" s="103" customFormat="1" ht="47.25" customHeight="1" hidden="1">
      <c r="A161" s="91" t="s">
        <v>547</v>
      </c>
      <c r="B161" s="77" t="s">
        <v>416</v>
      </c>
      <c r="C161" s="68" t="s">
        <v>213</v>
      </c>
      <c r="D161" s="68" t="s">
        <v>208</v>
      </c>
      <c r="E161" s="117" t="s">
        <v>548</v>
      </c>
      <c r="F161" s="68"/>
      <c r="G161" s="92"/>
      <c r="H161" s="92"/>
      <c r="I161" s="467"/>
    </row>
    <row r="162" spans="1:9" s="4" customFormat="1" ht="47.25" customHeight="1" hidden="1">
      <c r="A162" s="34" t="s">
        <v>549</v>
      </c>
      <c r="B162" s="48" t="s">
        <v>416</v>
      </c>
      <c r="C162" s="35" t="s">
        <v>213</v>
      </c>
      <c r="D162" s="35" t="s">
        <v>208</v>
      </c>
      <c r="E162" s="127" t="s">
        <v>550</v>
      </c>
      <c r="F162" s="35"/>
      <c r="G162" s="61"/>
      <c r="H162" s="61"/>
      <c r="I162" s="492"/>
    </row>
    <row r="163" spans="1:9" s="107" customFormat="1" ht="47.25" customHeight="1" hidden="1">
      <c r="A163" s="34" t="s">
        <v>551</v>
      </c>
      <c r="B163" s="48" t="s">
        <v>416</v>
      </c>
      <c r="C163" s="35" t="s">
        <v>213</v>
      </c>
      <c r="D163" s="35" t="s">
        <v>208</v>
      </c>
      <c r="E163" s="127" t="s">
        <v>552</v>
      </c>
      <c r="F163" s="35" t="s">
        <v>115</v>
      </c>
      <c r="G163" s="61"/>
      <c r="H163" s="61"/>
      <c r="I163" s="466"/>
    </row>
    <row r="164" spans="1:9" s="107" customFormat="1" ht="47.25" customHeight="1" hidden="1">
      <c r="A164" s="152" t="s">
        <v>116</v>
      </c>
      <c r="B164" s="48" t="s">
        <v>416</v>
      </c>
      <c r="C164" s="35" t="s">
        <v>213</v>
      </c>
      <c r="D164" s="35" t="s">
        <v>208</v>
      </c>
      <c r="E164" s="127" t="s">
        <v>552</v>
      </c>
      <c r="F164" s="35" t="s">
        <v>86</v>
      </c>
      <c r="G164" s="61"/>
      <c r="H164" s="61"/>
      <c r="I164" s="466"/>
    </row>
    <row r="165" spans="1:9" s="107" customFormat="1" ht="47.25" customHeight="1" hidden="1">
      <c r="A165" s="94" t="s">
        <v>345</v>
      </c>
      <c r="B165" s="82" t="s">
        <v>416</v>
      </c>
      <c r="C165" s="113" t="s">
        <v>213</v>
      </c>
      <c r="D165" s="113" t="s">
        <v>208</v>
      </c>
      <c r="E165" s="116" t="s">
        <v>552</v>
      </c>
      <c r="F165" s="113" t="s">
        <v>226</v>
      </c>
      <c r="G165" s="298"/>
      <c r="H165" s="298"/>
      <c r="I165" s="466"/>
    </row>
    <row r="166" spans="1:9" s="300" customFormat="1" ht="47.25" customHeight="1" hidden="1">
      <c r="A166" s="34" t="s">
        <v>553</v>
      </c>
      <c r="B166" s="48" t="s">
        <v>416</v>
      </c>
      <c r="C166" s="35" t="s">
        <v>213</v>
      </c>
      <c r="D166" s="35" t="s">
        <v>208</v>
      </c>
      <c r="E166" s="127" t="s">
        <v>627</v>
      </c>
      <c r="F166" s="35" t="s">
        <v>545</v>
      </c>
      <c r="G166" s="299"/>
      <c r="H166" s="299"/>
      <c r="I166" s="493"/>
    </row>
    <row r="167" spans="1:9" s="300" customFormat="1" ht="47.25" customHeight="1" hidden="1">
      <c r="A167" s="152" t="s">
        <v>554</v>
      </c>
      <c r="B167" s="48" t="s">
        <v>416</v>
      </c>
      <c r="C167" s="35" t="s">
        <v>213</v>
      </c>
      <c r="D167" s="35" t="s">
        <v>208</v>
      </c>
      <c r="E167" s="127" t="s">
        <v>627</v>
      </c>
      <c r="F167" s="35" t="s">
        <v>422</v>
      </c>
      <c r="G167" s="299"/>
      <c r="H167" s="299"/>
      <c r="I167" s="493"/>
    </row>
    <row r="168" spans="1:9" s="300" customFormat="1" ht="47.25" customHeight="1" hidden="1">
      <c r="A168" s="301" t="s">
        <v>555</v>
      </c>
      <c r="B168" s="302" t="s">
        <v>416</v>
      </c>
      <c r="C168" s="303" t="s">
        <v>213</v>
      </c>
      <c r="D168" s="303" t="s">
        <v>208</v>
      </c>
      <c r="E168" s="494" t="s">
        <v>627</v>
      </c>
      <c r="F168" s="303" t="s">
        <v>556</v>
      </c>
      <c r="G168" s="304"/>
      <c r="H168" s="304"/>
      <c r="I168" s="493"/>
    </row>
    <row r="169" spans="1:9" s="305" customFormat="1" ht="47.25" customHeight="1" hidden="1">
      <c r="A169" s="34" t="s">
        <v>553</v>
      </c>
      <c r="B169" s="48" t="s">
        <v>416</v>
      </c>
      <c r="C169" s="35" t="s">
        <v>213</v>
      </c>
      <c r="D169" s="35" t="s">
        <v>208</v>
      </c>
      <c r="E169" s="127" t="s">
        <v>627</v>
      </c>
      <c r="F169" s="35" t="s">
        <v>545</v>
      </c>
      <c r="G169" s="495"/>
      <c r="H169" s="495"/>
      <c r="I169" s="496"/>
    </row>
    <row r="170" spans="1:9" s="305" customFormat="1" ht="47.25" customHeight="1" hidden="1">
      <c r="A170" s="152" t="s">
        <v>554</v>
      </c>
      <c r="B170" s="48" t="s">
        <v>416</v>
      </c>
      <c r="C170" s="35" t="s">
        <v>213</v>
      </c>
      <c r="D170" s="35" t="s">
        <v>208</v>
      </c>
      <c r="E170" s="127" t="s">
        <v>627</v>
      </c>
      <c r="F170" s="35" t="s">
        <v>422</v>
      </c>
      <c r="G170" s="495"/>
      <c r="H170" s="495"/>
      <c r="I170" s="496"/>
    </row>
    <row r="171" spans="1:9" s="305" customFormat="1" ht="47.25" customHeight="1" hidden="1">
      <c r="A171" s="301" t="s">
        <v>555</v>
      </c>
      <c r="B171" s="82" t="s">
        <v>416</v>
      </c>
      <c r="C171" s="113" t="s">
        <v>213</v>
      </c>
      <c r="D171" s="113" t="s">
        <v>208</v>
      </c>
      <c r="E171" s="116" t="s">
        <v>627</v>
      </c>
      <c r="F171" s="303" t="s">
        <v>556</v>
      </c>
      <c r="G171" s="497"/>
      <c r="H171" s="497"/>
      <c r="I171" s="496"/>
    </row>
    <row r="172" spans="1:9" s="306" customFormat="1" ht="47.25" customHeight="1" hidden="1">
      <c r="A172" s="34" t="s">
        <v>553</v>
      </c>
      <c r="B172" s="48" t="s">
        <v>416</v>
      </c>
      <c r="C172" s="35" t="s">
        <v>213</v>
      </c>
      <c r="D172" s="35" t="s">
        <v>208</v>
      </c>
      <c r="E172" s="127" t="s">
        <v>628</v>
      </c>
      <c r="F172" s="35" t="s">
        <v>545</v>
      </c>
      <c r="G172" s="498"/>
      <c r="H172" s="498"/>
      <c r="I172" s="499"/>
    </row>
    <row r="173" spans="1:9" s="306" customFormat="1" ht="47.25" customHeight="1" hidden="1">
      <c r="A173" s="152" t="s">
        <v>554</v>
      </c>
      <c r="B173" s="48" t="s">
        <v>416</v>
      </c>
      <c r="C173" s="35" t="s">
        <v>213</v>
      </c>
      <c r="D173" s="35" t="s">
        <v>208</v>
      </c>
      <c r="E173" s="127" t="s">
        <v>628</v>
      </c>
      <c r="F173" s="35" t="s">
        <v>422</v>
      </c>
      <c r="G173" s="498"/>
      <c r="H173" s="498"/>
      <c r="I173" s="499"/>
    </row>
    <row r="174" spans="1:9" s="306" customFormat="1" ht="47.25" customHeight="1" hidden="1">
      <c r="A174" s="301" t="s">
        <v>555</v>
      </c>
      <c r="B174" s="48" t="s">
        <v>416</v>
      </c>
      <c r="C174" s="35" t="s">
        <v>213</v>
      </c>
      <c r="D174" s="35" t="s">
        <v>208</v>
      </c>
      <c r="E174" s="127" t="s">
        <v>628</v>
      </c>
      <c r="F174" s="303" t="s">
        <v>556</v>
      </c>
      <c r="G174" s="498"/>
      <c r="H174" s="498"/>
      <c r="I174" s="499"/>
    </row>
    <row r="175" spans="1:9" s="107" customFormat="1" ht="47.25" customHeight="1" hidden="1">
      <c r="A175" s="91" t="s">
        <v>95</v>
      </c>
      <c r="B175" s="77" t="s">
        <v>416</v>
      </c>
      <c r="C175" s="68" t="s">
        <v>213</v>
      </c>
      <c r="D175" s="68" t="s">
        <v>208</v>
      </c>
      <c r="E175" s="117" t="s">
        <v>46</v>
      </c>
      <c r="F175" s="43"/>
      <c r="G175" s="90">
        <f aca="true" t="shared" si="11" ref="G175:H178">G176</f>
        <v>0</v>
      </c>
      <c r="H175" s="90">
        <f t="shared" si="11"/>
        <v>0</v>
      </c>
      <c r="I175" s="466"/>
    </row>
    <row r="176" spans="1:9" s="103" customFormat="1" ht="47.25" customHeight="1" hidden="1">
      <c r="A176" s="56" t="s">
        <v>64</v>
      </c>
      <c r="B176" s="48" t="s">
        <v>416</v>
      </c>
      <c r="C176" s="55" t="s">
        <v>213</v>
      </c>
      <c r="D176" s="55" t="s">
        <v>208</v>
      </c>
      <c r="E176" s="72" t="s">
        <v>146</v>
      </c>
      <c r="F176" s="68"/>
      <c r="G176" s="70">
        <f t="shared" si="11"/>
        <v>0</v>
      </c>
      <c r="H176" s="70">
        <f t="shared" si="11"/>
        <v>0</v>
      </c>
      <c r="I176" s="468"/>
    </row>
    <row r="177" spans="1:9" s="103" customFormat="1" ht="47.25" customHeight="1" hidden="1">
      <c r="A177" s="34" t="s">
        <v>114</v>
      </c>
      <c r="B177" s="48" t="s">
        <v>416</v>
      </c>
      <c r="C177" s="35" t="s">
        <v>213</v>
      </c>
      <c r="D177" s="35" t="s">
        <v>208</v>
      </c>
      <c r="E177" s="60" t="s">
        <v>146</v>
      </c>
      <c r="F177" s="35" t="s">
        <v>115</v>
      </c>
      <c r="G177" s="70">
        <f t="shared" si="11"/>
        <v>0</v>
      </c>
      <c r="H177" s="70">
        <f t="shared" si="11"/>
        <v>0</v>
      </c>
      <c r="I177" s="468"/>
    </row>
    <row r="178" spans="1:9" s="103" customFormat="1" ht="47.25" customHeight="1" hidden="1">
      <c r="A178" s="152" t="s">
        <v>116</v>
      </c>
      <c r="B178" s="48" t="s">
        <v>416</v>
      </c>
      <c r="C178" s="35" t="s">
        <v>213</v>
      </c>
      <c r="D178" s="35" t="s">
        <v>208</v>
      </c>
      <c r="E178" s="60" t="s">
        <v>146</v>
      </c>
      <c r="F178" s="35" t="s">
        <v>86</v>
      </c>
      <c r="G178" s="70">
        <f t="shared" si="11"/>
        <v>0</v>
      </c>
      <c r="H178" s="70">
        <f t="shared" si="11"/>
        <v>0</v>
      </c>
      <c r="I178" s="468"/>
    </row>
    <row r="179" spans="1:9" s="13" customFormat="1" ht="47.25" customHeight="1" hidden="1">
      <c r="A179" s="94" t="s">
        <v>345</v>
      </c>
      <c r="B179" s="48" t="s">
        <v>416</v>
      </c>
      <c r="C179" s="113" t="s">
        <v>213</v>
      </c>
      <c r="D179" s="113" t="s">
        <v>208</v>
      </c>
      <c r="E179" s="84" t="s">
        <v>146</v>
      </c>
      <c r="F179" s="113" t="s">
        <v>226</v>
      </c>
      <c r="G179" s="61"/>
      <c r="H179" s="61"/>
      <c r="I179" s="492"/>
    </row>
    <row r="180" spans="1:9" s="107" customFormat="1" ht="47.25" customHeight="1" hidden="1">
      <c r="A180" s="75" t="s">
        <v>215</v>
      </c>
      <c r="B180" s="47" t="s">
        <v>416</v>
      </c>
      <c r="C180" s="43" t="s">
        <v>213</v>
      </c>
      <c r="D180" s="43" t="s">
        <v>209</v>
      </c>
      <c r="E180" s="131"/>
      <c r="F180" s="43"/>
      <c r="G180" s="44">
        <f>G189</f>
        <v>0</v>
      </c>
      <c r="H180" s="44">
        <f>H189</f>
        <v>0</v>
      </c>
      <c r="I180" s="461"/>
    </row>
    <row r="181" spans="1:9" s="107" customFormat="1" ht="47.25" customHeight="1" hidden="1">
      <c r="A181" s="91" t="s">
        <v>557</v>
      </c>
      <c r="B181" s="77" t="s">
        <v>416</v>
      </c>
      <c r="C181" s="68" t="s">
        <v>213</v>
      </c>
      <c r="D181" s="68" t="s">
        <v>209</v>
      </c>
      <c r="E181" s="117" t="s">
        <v>558</v>
      </c>
      <c r="F181" s="68"/>
      <c r="G181" s="44"/>
      <c r="H181" s="44"/>
      <c r="I181" s="461"/>
    </row>
    <row r="182" spans="1:9" s="107" customFormat="1" ht="47.25" customHeight="1" hidden="1">
      <c r="A182" s="56" t="s">
        <v>559</v>
      </c>
      <c r="B182" s="54" t="s">
        <v>416</v>
      </c>
      <c r="C182" s="55" t="s">
        <v>213</v>
      </c>
      <c r="D182" s="55" t="s">
        <v>209</v>
      </c>
      <c r="E182" s="72" t="s">
        <v>560</v>
      </c>
      <c r="F182" s="55"/>
      <c r="G182" s="44"/>
      <c r="H182" s="44"/>
      <c r="I182" s="461"/>
    </row>
    <row r="183" spans="1:9" s="107" customFormat="1" ht="47.25" customHeight="1" hidden="1">
      <c r="A183" s="34" t="s">
        <v>561</v>
      </c>
      <c r="B183" s="48" t="s">
        <v>416</v>
      </c>
      <c r="C183" s="35" t="s">
        <v>213</v>
      </c>
      <c r="D183" s="35" t="s">
        <v>209</v>
      </c>
      <c r="E183" s="127" t="s">
        <v>562</v>
      </c>
      <c r="F183" s="35"/>
      <c r="G183" s="52"/>
      <c r="H183" s="52"/>
      <c r="I183" s="461"/>
    </row>
    <row r="184" spans="1:9" s="107" customFormat="1" ht="47.25" customHeight="1" hidden="1">
      <c r="A184" s="152" t="s">
        <v>544</v>
      </c>
      <c r="B184" s="48" t="s">
        <v>416</v>
      </c>
      <c r="C184" s="35" t="s">
        <v>213</v>
      </c>
      <c r="D184" s="35" t="s">
        <v>209</v>
      </c>
      <c r="E184" s="127" t="s">
        <v>562</v>
      </c>
      <c r="F184" s="35" t="s">
        <v>545</v>
      </c>
      <c r="G184" s="52"/>
      <c r="H184" s="52"/>
      <c r="I184" s="461"/>
    </row>
    <row r="185" spans="1:9" s="107" customFormat="1" ht="47.25" customHeight="1" hidden="1">
      <c r="A185" s="81" t="s">
        <v>544</v>
      </c>
      <c r="B185" s="48" t="s">
        <v>416</v>
      </c>
      <c r="C185" s="35" t="s">
        <v>213</v>
      </c>
      <c r="D185" s="35" t="s">
        <v>209</v>
      </c>
      <c r="E185" s="127" t="s">
        <v>562</v>
      </c>
      <c r="F185" s="113" t="s">
        <v>546</v>
      </c>
      <c r="G185" s="52"/>
      <c r="H185" s="52"/>
      <c r="I185" s="461"/>
    </row>
    <row r="186" spans="1:9" s="107" customFormat="1" ht="47.25" customHeight="1" hidden="1">
      <c r="A186" s="34" t="s">
        <v>563</v>
      </c>
      <c r="B186" s="48" t="s">
        <v>416</v>
      </c>
      <c r="C186" s="35" t="s">
        <v>213</v>
      </c>
      <c r="D186" s="35" t="s">
        <v>209</v>
      </c>
      <c r="E186" s="127" t="s">
        <v>564</v>
      </c>
      <c r="F186" s="35"/>
      <c r="G186" s="52"/>
      <c r="H186" s="52"/>
      <c r="I186" s="461"/>
    </row>
    <row r="187" spans="1:9" s="107" customFormat="1" ht="47.25" customHeight="1" hidden="1">
      <c r="A187" s="152" t="s">
        <v>544</v>
      </c>
      <c r="B187" s="48" t="s">
        <v>416</v>
      </c>
      <c r="C187" s="35" t="s">
        <v>213</v>
      </c>
      <c r="D187" s="35" t="s">
        <v>209</v>
      </c>
      <c r="E187" s="127" t="s">
        <v>564</v>
      </c>
      <c r="F187" s="35" t="s">
        <v>545</v>
      </c>
      <c r="G187" s="52"/>
      <c r="H187" s="52"/>
      <c r="I187" s="461"/>
    </row>
    <row r="188" spans="1:9" s="107" customFormat="1" ht="47.25" customHeight="1" hidden="1">
      <c r="A188" s="81" t="s">
        <v>544</v>
      </c>
      <c r="B188" s="48" t="s">
        <v>416</v>
      </c>
      <c r="C188" s="35" t="s">
        <v>213</v>
      </c>
      <c r="D188" s="35" t="s">
        <v>209</v>
      </c>
      <c r="E188" s="127" t="s">
        <v>564</v>
      </c>
      <c r="F188" s="113" t="s">
        <v>546</v>
      </c>
      <c r="G188" s="52"/>
      <c r="H188" s="52"/>
      <c r="I188" s="461"/>
    </row>
    <row r="189" spans="1:9" s="4" customFormat="1" ht="47.25" customHeight="1" hidden="1">
      <c r="A189" s="91" t="s">
        <v>95</v>
      </c>
      <c r="B189" s="77" t="s">
        <v>416</v>
      </c>
      <c r="C189" s="68" t="s">
        <v>213</v>
      </c>
      <c r="D189" s="68" t="s">
        <v>209</v>
      </c>
      <c r="E189" s="117" t="s">
        <v>46</v>
      </c>
      <c r="F189" s="25"/>
      <c r="G189" s="38">
        <f aca="true" t="shared" si="12" ref="G189:H192">G190</f>
        <v>0</v>
      </c>
      <c r="H189" s="38">
        <f t="shared" si="12"/>
        <v>0</v>
      </c>
      <c r="I189" s="464"/>
    </row>
    <row r="190" spans="1:9" s="18" customFormat="1" ht="47.25" customHeight="1" hidden="1">
      <c r="A190" s="56" t="s">
        <v>219</v>
      </c>
      <c r="B190" s="48" t="s">
        <v>416</v>
      </c>
      <c r="C190" s="55" t="s">
        <v>213</v>
      </c>
      <c r="D190" s="55" t="s">
        <v>209</v>
      </c>
      <c r="E190" s="72" t="s">
        <v>188</v>
      </c>
      <c r="F190" s="55"/>
      <c r="G190" s="67">
        <f t="shared" si="12"/>
        <v>0</v>
      </c>
      <c r="H190" s="67">
        <f t="shared" si="12"/>
        <v>0</v>
      </c>
      <c r="I190" s="463"/>
    </row>
    <row r="191" spans="1:9" s="18" customFormat="1" ht="47.25" customHeight="1" hidden="1">
      <c r="A191" s="34" t="s">
        <v>114</v>
      </c>
      <c r="B191" s="48" t="s">
        <v>416</v>
      </c>
      <c r="C191" s="25" t="s">
        <v>213</v>
      </c>
      <c r="D191" s="25" t="s">
        <v>209</v>
      </c>
      <c r="E191" s="60" t="s">
        <v>188</v>
      </c>
      <c r="F191" s="35" t="s">
        <v>115</v>
      </c>
      <c r="G191" s="67">
        <f t="shared" si="12"/>
        <v>0</v>
      </c>
      <c r="H191" s="67">
        <f t="shared" si="12"/>
        <v>0</v>
      </c>
      <c r="I191" s="463"/>
    </row>
    <row r="192" spans="1:9" s="18" customFormat="1" ht="47.25" customHeight="1" hidden="1">
      <c r="A192" s="152" t="s">
        <v>116</v>
      </c>
      <c r="B192" s="48" t="s">
        <v>416</v>
      </c>
      <c r="C192" s="25" t="s">
        <v>213</v>
      </c>
      <c r="D192" s="25" t="s">
        <v>209</v>
      </c>
      <c r="E192" s="60" t="s">
        <v>188</v>
      </c>
      <c r="F192" s="35" t="s">
        <v>86</v>
      </c>
      <c r="G192" s="67">
        <f t="shared" si="12"/>
        <v>0</v>
      </c>
      <c r="H192" s="67">
        <f t="shared" si="12"/>
        <v>0</v>
      </c>
      <c r="I192" s="463"/>
    </row>
    <row r="193" spans="1:9" ht="47.25" customHeight="1" hidden="1">
      <c r="A193" s="94" t="s">
        <v>345</v>
      </c>
      <c r="B193" s="48" t="s">
        <v>416</v>
      </c>
      <c r="C193" s="93" t="s">
        <v>213</v>
      </c>
      <c r="D193" s="93" t="s">
        <v>209</v>
      </c>
      <c r="E193" s="84" t="s">
        <v>188</v>
      </c>
      <c r="F193" s="93" t="s">
        <v>226</v>
      </c>
      <c r="G193" s="125"/>
      <c r="H193" s="125"/>
      <c r="I193" s="500"/>
    </row>
    <row r="194" spans="1:9" s="17" customFormat="1" ht="15" customHeight="1">
      <c r="A194" s="75" t="s">
        <v>207</v>
      </c>
      <c r="B194" s="47" t="s">
        <v>416</v>
      </c>
      <c r="C194" s="43" t="s">
        <v>213</v>
      </c>
      <c r="D194" s="43" t="s">
        <v>211</v>
      </c>
      <c r="E194" s="85"/>
      <c r="F194" s="43"/>
      <c r="G194" s="44">
        <f>G195+G234</f>
        <v>4133.8</v>
      </c>
      <c r="H194" s="44">
        <f>H195+H234</f>
        <v>4133.8</v>
      </c>
      <c r="I194" s="461"/>
    </row>
    <row r="195" spans="1:9" s="4" customFormat="1" ht="47.25" customHeight="1">
      <c r="A195" s="91" t="s">
        <v>634</v>
      </c>
      <c r="B195" s="77" t="s">
        <v>416</v>
      </c>
      <c r="C195" s="160" t="s">
        <v>213</v>
      </c>
      <c r="D195" s="160" t="s">
        <v>211</v>
      </c>
      <c r="E195" s="117" t="s">
        <v>283</v>
      </c>
      <c r="F195" s="35"/>
      <c r="G195" s="114">
        <f>G196+G218</f>
        <v>2870</v>
      </c>
      <c r="H195" s="114">
        <f>H196+H218</f>
        <v>2870</v>
      </c>
      <c r="I195" s="489"/>
    </row>
    <row r="196" spans="1:9" s="4" customFormat="1" ht="47.25" customHeight="1" hidden="1">
      <c r="A196" s="56" t="s">
        <v>284</v>
      </c>
      <c r="B196" s="54" t="s">
        <v>416</v>
      </c>
      <c r="C196" s="133" t="s">
        <v>213</v>
      </c>
      <c r="D196" s="133" t="s">
        <v>211</v>
      </c>
      <c r="E196" s="72" t="s">
        <v>285</v>
      </c>
      <c r="F196" s="50"/>
      <c r="G196" s="114">
        <f>G198+G210</f>
        <v>0</v>
      </c>
      <c r="H196" s="114">
        <f>H198+H210</f>
        <v>0</v>
      </c>
      <c r="I196" s="489"/>
    </row>
    <row r="197" spans="1:9" s="151" customFormat="1" ht="47.25" customHeight="1" hidden="1">
      <c r="A197" s="27"/>
      <c r="B197" s="48"/>
      <c r="C197" s="134"/>
      <c r="D197" s="134"/>
      <c r="E197" s="60"/>
      <c r="F197" s="32"/>
      <c r="G197" s="62"/>
      <c r="H197" s="62"/>
      <c r="I197" s="491"/>
    </row>
    <row r="198" spans="1:9" s="4" customFormat="1" ht="47.25" customHeight="1" hidden="1">
      <c r="A198" s="178" t="s">
        <v>151</v>
      </c>
      <c r="B198" s="48" t="s">
        <v>416</v>
      </c>
      <c r="C198" s="35" t="s">
        <v>213</v>
      </c>
      <c r="D198" s="35" t="s">
        <v>211</v>
      </c>
      <c r="E198" s="127" t="s">
        <v>286</v>
      </c>
      <c r="F198" s="50"/>
      <c r="G198" s="129">
        <f aca="true" t="shared" si="13" ref="G198:H200">G199</f>
        <v>0</v>
      </c>
      <c r="H198" s="129">
        <f t="shared" si="13"/>
        <v>0</v>
      </c>
      <c r="I198" s="473"/>
    </row>
    <row r="199" spans="1:9" s="18" customFormat="1" ht="47.25" customHeight="1" hidden="1">
      <c r="A199" s="34" t="s">
        <v>114</v>
      </c>
      <c r="B199" s="48" t="s">
        <v>416</v>
      </c>
      <c r="C199" s="25" t="s">
        <v>213</v>
      </c>
      <c r="D199" s="25" t="s">
        <v>211</v>
      </c>
      <c r="E199" s="127" t="s">
        <v>286</v>
      </c>
      <c r="F199" s="50" t="s">
        <v>115</v>
      </c>
      <c r="G199" s="144">
        <f t="shared" si="13"/>
        <v>0</v>
      </c>
      <c r="H199" s="144">
        <f t="shared" si="13"/>
        <v>0</v>
      </c>
      <c r="I199" s="472"/>
    </row>
    <row r="200" spans="1:9" s="18" customFormat="1" ht="47.25" customHeight="1" hidden="1">
      <c r="A200" s="152" t="s">
        <v>116</v>
      </c>
      <c r="B200" s="48" t="s">
        <v>416</v>
      </c>
      <c r="C200" s="25" t="s">
        <v>213</v>
      </c>
      <c r="D200" s="25" t="s">
        <v>211</v>
      </c>
      <c r="E200" s="127" t="s">
        <v>286</v>
      </c>
      <c r="F200" s="50" t="s">
        <v>86</v>
      </c>
      <c r="G200" s="144">
        <f t="shared" si="13"/>
        <v>0</v>
      </c>
      <c r="H200" s="144">
        <f t="shared" si="13"/>
        <v>0</v>
      </c>
      <c r="I200" s="472"/>
    </row>
    <row r="201" spans="1:9" ht="47.25" customHeight="1" hidden="1">
      <c r="A201" s="94" t="s">
        <v>345</v>
      </c>
      <c r="B201" s="82" t="s">
        <v>416</v>
      </c>
      <c r="C201" s="93" t="s">
        <v>213</v>
      </c>
      <c r="D201" s="93" t="s">
        <v>211</v>
      </c>
      <c r="E201" s="143" t="s">
        <v>286</v>
      </c>
      <c r="F201" s="101" t="s">
        <v>226</v>
      </c>
      <c r="G201" s="40"/>
      <c r="H201" s="40"/>
      <c r="I201" s="478"/>
    </row>
    <row r="202" spans="1:9" s="18" customFormat="1" ht="38.25" hidden="1">
      <c r="A202" s="165" t="s">
        <v>152</v>
      </c>
      <c r="B202" s="48" t="s">
        <v>416</v>
      </c>
      <c r="C202" s="55" t="s">
        <v>213</v>
      </c>
      <c r="D202" s="55" t="s">
        <v>211</v>
      </c>
      <c r="E202" s="127" t="s">
        <v>570</v>
      </c>
      <c r="F202" s="87"/>
      <c r="G202" s="144">
        <f aca="true" t="shared" si="14" ref="G202:H204">G203</f>
        <v>0</v>
      </c>
      <c r="H202" s="144">
        <f t="shared" si="14"/>
        <v>0</v>
      </c>
      <c r="I202" s="472"/>
    </row>
    <row r="203" spans="1:9" s="18" customFormat="1" ht="47.25" customHeight="1" hidden="1">
      <c r="A203" s="34" t="s">
        <v>114</v>
      </c>
      <c r="B203" s="48" t="s">
        <v>416</v>
      </c>
      <c r="C203" s="25" t="s">
        <v>213</v>
      </c>
      <c r="D203" s="25" t="s">
        <v>211</v>
      </c>
      <c r="E203" s="127" t="s">
        <v>570</v>
      </c>
      <c r="F203" s="50" t="s">
        <v>115</v>
      </c>
      <c r="G203" s="144">
        <f t="shared" si="14"/>
        <v>0</v>
      </c>
      <c r="H203" s="144">
        <f t="shared" si="14"/>
        <v>0</v>
      </c>
      <c r="I203" s="472"/>
    </row>
    <row r="204" spans="1:9" s="18" customFormat="1" ht="47.25" customHeight="1" hidden="1">
      <c r="A204" s="152" t="s">
        <v>116</v>
      </c>
      <c r="B204" s="48" t="s">
        <v>416</v>
      </c>
      <c r="C204" s="25" t="s">
        <v>213</v>
      </c>
      <c r="D204" s="25" t="s">
        <v>211</v>
      </c>
      <c r="E204" s="127" t="s">
        <v>570</v>
      </c>
      <c r="F204" s="50" t="s">
        <v>86</v>
      </c>
      <c r="G204" s="144">
        <f t="shared" si="14"/>
        <v>0</v>
      </c>
      <c r="H204" s="144">
        <f t="shared" si="14"/>
        <v>0</v>
      </c>
      <c r="I204" s="472"/>
    </row>
    <row r="205" spans="1:9" ht="47.25" customHeight="1" hidden="1">
      <c r="A205" s="94" t="s">
        <v>345</v>
      </c>
      <c r="B205" s="82" t="s">
        <v>416</v>
      </c>
      <c r="C205" s="93" t="s">
        <v>213</v>
      </c>
      <c r="D205" s="93" t="s">
        <v>211</v>
      </c>
      <c r="E205" s="127" t="s">
        <v>570</v>
      </c>
      <c r="F205" s="101" t="s">
        <v>226</v>
      </c>
      <c r="G205" s="39"/>
      <c r="H205" s="39"/>
      <c r="I205" s="465"/>
    </row>
    <row r="206" spans="1:9" s="4" customFormat="1" ht="47.25" customHeight="1" hidden="1">
      <c r="A206" s="178" t="s">
        <v>153</v>
      </c>
      <c r="B206" s="48" t="s">
        <v>416</v>
      </c>
      <c r="C206" s="35" t="s">
        <v>213</v>
      </c>
      <c r="D206" s="35" t="s">
        <v>211</v>
      </c>
      <c r="E206" s="127" t="s">
        <v>571</v>
      </c>
      <c r="F206" s="50"/>
      <c r="G206" s="129">
        <f aca="true" t="shared" si="15" ref="G206:H208">G207</f>
        <v>0</v>
      </c>
      <c r="H206" s="129">
        <f t="shared" si="15"/>
        <v>0</v>
      </c>
      <c r="I206" s="473"/>
    </row>
    <row r="207" spans="1:9" s="18" customFormat="1" ht="47.25" customHeight="1" hidden="1">
      <c r="A207" s="34" t="s">
        <v>114</v>
      </c>
      <c r="B207" s="48" t="s">
        <v>416</v>
      </c>
      <c r="C207" s="25" t="s">
        <v>213</v>
      </c>
      <c r="D207" s="25" t="s">
        <v>211</v>
      </c>
      <c r="E207" s="127" t="s">
        <v>571</v>
      </c>
      <c r="F207" s="50" t="s">
        <v>115</v>
      </c>
      <c r="G207" s="144">
        <f t="shared" si="15"/>
        <v>0</v>
      </c>
      <c r="H207" s="144">
        <f t="shared" si="15"/>
        <v>0</v>
      </c>
      <c r="I207" s="472"/>
    </row>
    <row r="208" spans="1:9" s="18" customFormat="1" ht="47.25" customHeight="1" hidden="1">
      <c r="A208" s="152" t="s">
        <v>116</v>
      </c>
      <c r="B208" s="48" t="s">
        <v>416</v>
      </c>
      <c r="C208" s="25" t="s">
        <v>213</v>
      </c>
      <c r="D208" s="25" t="s">
        <v>211</v>
      </c>
      <c r="E208" s="127" t="s">
        <v>571</v>
      </c>
      <c r="F208" s="50" t="s">
        <v>86</v>
      </c>
      <c r="G208" s="144">
        <f t="shared" si="15"/>
        <v>0</v>
      </c>
      <c r="H208" s="144">
        <f t="shared" si="15"/>
        <v>0</v>
      </c>
      <c r="I208" s="472"/>
    </row>
    <row r="209" spans="1:9" ht="47.25" customHeight="1" hidden="1">
      <c r="A209" s="94" t="s">
        <v>345</v>
      </c>
      <c r="B209" s="82" t="s">
        <v>416</v>
      </c>
      <c r="C209" s="93" t="s">
        <v>213</v>
      </c>
      <c r="D209" s="93" t="s">
        <v>211</v>
      </c>
      <c r="E209" s="127" t="s">
        <v>571</v>
      </c>
      <c r="F209" s="101" t="s">
        <v>226</v>
      </c>
      <c r="G209" s="40"/>
      <c r="H209" s="40"/>
      <c r="I209" s="478"/>
    </row>
    <row r="210" spans="1:9" s="4" customFormat="1" ht="47.25" customHeight="1" hidden="1">
      <c r="A210" s="34" t="s">
        <v>237</v>
      </c>
      <c r="B210" s="48" t="s">
        <v>416</v>
      </c>
      <c r="C210" s="35" t="s">
        <v>213</v>
      </c>
      <c r="D210" s="35" t="s">
        <v>211</v>
      </c>
      <c r="E210" s="127" t="s">
        <v>288</v>
      </c>
      <c r="F210" s="50"/>
      <c r="G210" s="129">
        <f aca="true" t="shared" si="16" ref="G210:H212">G211</f>
        <v>0</v>
      </c>
      <c r="H210" s="129">
        <f t="shared" si="16"/>
        <v>0</v>
      </c>
      <c r="I210" s="473"/>
    </row>
    <row r="211" spans="1:9" s="18" customFormat="1" ht="47.25" customHeight="1" hidden="1">
      <c r="A211" s="34" t="s">
        <v>114</v>
      </c>
      <c r="B211" s="48" t="s">
        <v>416</v>
      </c>
      <c r="C211" s="35" t="s">
        <v>213</v>
      </c>
      <c r="D211" s="35" t="s">
        <v>211</v>
      </c>
      <c r="E211" s="127" t="s">
        <v>288</v>
      </c>
      <c r="F211" s="50" t="s">
        <v>115</v>
      </c>
      <c r="G211" s="144">
        <f t="shared" si="16"/>
        <v>0</v>
      </c>
      <c r="H211" s="144">
        <f t="shared" si="16"/>
        <v>0</v>
      </c>
      <c r="I211" s="472"/>
    </row>
    <row r="212" spans="1:9" s="18" customFormat="1" ht="47.25" customHeight="1" hidden="1">
      <c r="A212" s="152" t="s">
        <v>116</v>
      </c>
      <c r="B212" s="48" t="s">
        <v>416</v>
      </c>
      <c r="C212" s="35" t="s">
        <v>213</v>
      </c>
      <c r="D212" s="35" t="s">
        <v>211</v>
      </c>
      <c r="E212" s="127" t="s">
        <v>288</v>
      </c>
      <c r="F212" s="50" t="s">
        <v>86</v>
      </c>
      <c r="G212" s="144">
        <f t="shared" si="16"/>
        <v>0</v>
      </c>
      <c r="H212" s="144">
        <f t="shared" si="16"/>
        <v>0</v>
      </c>
      <c r="I212" s="472"/>
    </row>
    <row r="213" spans="1:9" ht="47.25" customHeight="1" hidden="1">
      <c r="A213" s="94" t="s">
        <v>345</v>
      </c>
      <c r="B213" s="82" t="s">
        <v>416</v>
      </c>
      <c r="C213" s="93" t="s">
        <v>213</v>
      </c>
      <c r="D213" s="93" t="s">
        <v>211</v>
      </c>
      <c r="E213" s="143" t="s">
        <v>288</v>
      </c>
      <c r="F213" s="101" t="s">
        <v>226</v>
      </c>
      <c r="G213" s="40"/>
      <c r="H213" s="40"/>
      <c r="I213" s="478"/>
    </row>
    <row r="214" spans="1:9" s="4" customFormat="1" ht="47.25" customHeight="1" hidden="1">
      <c r="A214" s="34" t="s">
        <v>154</v>
      </c>
      <c r="B214" s="48" t="s">
        <v>416</v>
      </c>
      <c r="C214" s="35" t="s">
        <v>213</v>
      </c>
      <c r="D214" s="35" t="s">
        <v>211</v>
      </c>
      <c r="E214" s="127" t="s">
        <v>289</v>
      </c>
      <c r="F214" s="50"/>
      <c r="G214" s="129">
        <f aca="true" t="shared" si="17" ref="G214:H216">G215</f>
        <v>0</v>
      </c>
      <c r="H214" s="129">
        <f t="shared" si="17"/>
        <v>0</v>
      </c>
      <c r="I214" s="473"/>
    </row>
    <row r="215" spans="1:9" s="4" customFormat="1" ht="47.25" customHeight="1" hidden="1">
      <c r="A215" s="34" t="s">
        <v>114</v>
      </c>
      <c r="B215" s="48" t="s">
        <v>416</v>
      </c>
      <c r="C215" s="25" t="s">
        <v>213</v>
      </c>
      <c r="D215" s="25" t="s">
        <v>211</v>
      </c>
      <c r="E215" s="127" t="s">
        <v>289</v>
      </c>
      <c r="F215" s="50" t="s">
        <v>115</v>
      </c>
      <c r="G215" s="39">
        <f t="shared" si="17"/>
        <v>0</v>
      </c>
      <c r="H215" s="39">
        <f t="shared" si="17"/>
        <v>0</v>
      </c>
      <c r="I215" s="482"/>
    </row>
    <row r="216" spans="1:9" s="4" customFormat="1" ht="47.25" customHeight="1" hidden="1">
      <c r="A216" s="152" t="s">
        <v>116</v>
      </c>
      <c r="B216" s="48" t="s">
        <v>416</v>
      </c>
      <c r="C216" s="25" t="s">
        <v>213</v>
      </c>
      <c r="D216" s="25" t="s">
        <v>211</v>
      </c>
      <c r="E216" s="127" t="s">
        <v>289</v>
      </c>
      <c r="F216" s="50" t="s">
        <v>86</v>
      </c>
      <c r="G216" s="39">
        <f t="shared" si="17"/>
        <v>0</v>
      </c>
      <c r="H216" s="39">
        <f t="shared" si="17"/>
        <v>0</v>
      </c>
      <c r="I216" s="465"/>
    </row>
    <row r="217" spans="1:9" ht="47.25" customHeight="1" hidden="1">
      <c r="A217" s="94" t="s">
        <v>345</v>
      </c>
      <c r="B217" s="82" t="s">
        <v>416</v>
      </c>
      <c r="C217" s="93" t="s">
        <v>213</v>
      </c>
      <c r="D217" s="93" t="s">
        <v>211</v>
      </c>
      <c r="E217" s="127" t="s">
        <v>289</v>
      </c>
      <c r="F217" s="101" t="s">
        <v>226</v>
      </c>
      <c r="G217" s="40"/>
      <c r="H217" s="40"/>
      <c r="I217" s="501"/>
    </row>
    <row r="218" spans="1:9" s="4" customFormat="1" ht="42" customHeight="1">
      <c r="A218" s="271" t="s">
        <v>287</v>
      </c>
      <c r="B218" s="54" t="s">
        <v>416</v>
      </c>
      <c r="C218" s="55" t="s">
        <v>213</v>
      </c>
      <c r="D218" s="55" t="s">
        <v>211</v>
      </c>
      <c r="E218" s="72" t="s">
        <v>290</v>
      </c>
      <c r="F218" s="87"/>
      <c r="G218" s="144">
        <f>G219+G223</f>
        <v>2870</v>
      </c>
      <c r="H218" s="144">
        <f>H219+H223</f>
        <v>2870</v>
      </c>
      <c r="I218" s="482"/>
    </row>
    <row r="219" spans="1:9" s="4" customFormat="1" ht="15.75" customHeight="1">
      <c r="A219" s="272" t="s">
        <v>291</v>
      </c>
      <c r="B219" s="48" t="s">
        <v>416</v>
      </c>
      <c r="C219" s="35" t="s">
        <v>213</v>
      </c>
      <c r="D219" s="35" t="s">
        <v>211</v>
      </c>
      <c r="E219" s="31" t="s">
        <v>296</v>
      </c>
      <c r="F219" s="26"/>
      <c r="G219" s="39">
        <f>G220</f>
        <v>2870</v>
      </c>
      <c r="H219" s="39">
        <f>H220</f>
        <v>2870</v>
      </c>
      <c r="I219" s="482"/>
    </row>
    <row r="220" spans="1:9" s="4" customFormat="1" ht="15" customHeight="1">
      <c r="A220" s="272" t="s">
        <v>292</v>
      </c>
      <c r="B220" s="48" t="s">
        <v>416</v>
      </c>
      <c r="C220" s="35" t="s">
        <v>213</v>
      </c>
      <c r="D220" s="35" t="s">
        <v>211</v>
      </c>
      <c r="E220" s="31" t="s">
        <v>296</v>
      </c>
      <c r="F220" s="26" t="s">
        <v>265</v>
      </c>
      <c r="G220" s="39">
        <f>G221+G222</f>
        <v>2870</v>
      </c>
      <c r="H220" s="39">
        <f>H221+H222</f>
        <v>2870</v>
      </c>
      <c r="I220" s="482"/>
    </row>
    <row r="221" spans="1:9" s="4" customFormat="1" ht="47.25" customHeight="1" hidden="1">
      <c r="A221" s="195" t="s">
        <v>293</v>
      </c>
      <c r="B221" s="145" t="s">
        <v>416</v>
      </c>
      <c r="C221" s="274" t="s">
        <v>213</v>
      </c>
      <c r="D221" s="274" t="s">
        <v>211</v>
      </c>
      <c r="E221" s="147" t="s">
        <v>296</v>
      </c>
      <c r="F221" s="273" t="s">
        <v>240</v>
      </c>
      <c r="G221" s="148">
        <v>2204.3</v>
      </c>
      <c r="H221" s="148">
        <v>2204.3</v>
      </c>
      <c r="I221" s="482"/>
    </row>
    <row r="222" spans="1:9" s="4" customFormat="1" ht="47.25" customHeight="1" hidden="1">
      <c r="A222" s="195" t="s">
        <v>294</v>
      </c>
      <c r="B222" s="145" t="s">
        <v>416</v>
      </c>
      <c r="C222" s="274" t="s">
        <v>213</v>
      </c>
      <c r="D222" s="274" t="s">
        <v>211</v>
      </c>
      <c r="E222" s="147" t="s">
        <v>296</v>
      </c>
      <c r="F222" s="273" t="s">
        <v>78</v>
      </c>
      <c r="G222" s="148">
        <v>665.7</v>
      </c>
      <c r="H222" s="148">
        <v>665.7</v>
      </c>
      <c r="I222" s="482"/>
    </row>
    <row r="223" spans="1:9" s="4" customFormat="1" ht="47.25" customHeight="1" hidden="1">
      <c r="A223" s="272" t="s">
        <v>295</v>
      </c>
      <c r="B223" s="48" t="s">
        <v>416</v>
      </c>
      <c r="C223" s="35" t="s">
        <v>213</v>
      </c>
      <c r="D223" s="35" t="s">
        <v>211</v>
      </c>
      <c r="E223" s="31" t="s">
        <v>297</v>
      </c>
      <c r="F223" s="26"/>
      <c r="G223" s="39">
        <f>G224+G228</f>
        <v>0</v>
      </c>
      <c r="H223" s="39">
        <f>H224+H228</f>
        <v>0</v>
      </c>
      <c r="I223" s="482"/>
    </row>
    <row r="224" spans="1:9" s="4" customFormat="1" ht="47.25" customHeight="1" hidden="1">
      <c r="A224" s="34" t="s">
        <v>114</v>
      </c>
      <c r="B224" s="48" t="s">
        <v>416</v>
      </c>
      <c r="C224" s="35" t="s">
        <v>213</v>
      </c>
      <c r="D224" s="35" t="s">
        <v>211</v>
      </c>
      <c r="E224" s="31" t="s">
        <v>297</v>
      </c>
      <c r="F224" s="26" t="s">
        <v>115</v>
      </c>
      <c r="G224" s="39">
        <f>G225</f>
        <v>0</v>
      </c>
      <c r="H224" s="39">
        <f>H225</f>
        <v>0</v>
      </c>
      <c r="I224" s="482"/>
    </row>
    <row r="225" spans="1:9" s="4" customFormat="1" ht="47.25" customHeight="1" hidden="1">
      <c r="A225" s="152" t="s">
        <v>116</v>
      </c>
      <c r="B225" s="48" t="s">
        <v>416</v>
      </c>
      <c r="C225" s="35" t="s">
        <v>213</v>
      </c>
      <c r="D225" s="35" t="s">
        <v>211</v>
      </c>
      <c r="E225" s="31" t="s">
        <v>297</v>
      </c>
      <c r="F225" s="26" t="s">
        <v>86</v>
      </c>
      <c r="G225" s="39">
        <f>G226+G227</f>
        <v>0</v>
      </c>
      <c r="H225" s="39">
        <f>H226+H227</f>
        <v>0</v>
      </c>
      <c r="I225" s="482"/>
    </row>
    <row r="226" spans="1:9" s="4" customFormat="1" ht="47.25" customHeight="1" hidden="1">
      <c r="A226" s="195" t="s">
        <v>224</v>
      </c>
      <c r="B226" s="145" t="s">
        <v>416</v>
      </c>
      <c r="C226" s="274" t="s">
        <v>213</v>
      </c>
      <c r="D226" s="274" t="s">
        <v>211</v>
      </c>
      <c r="E226" s="147" t="s">
        <v>297</v>
      </c>
      <c r="F226" s="273" t="s">
        <v>225</v>
      </c>
      <c r="G226" s="148"/>
      <c r="H226" s="148"/>
      <c r="I226" s="482"/>
    </row>
    <row r="227" spans="1:9" s="4" customFormat="1" ht="47.25" customHeight="1" hidden="1">
      <c r="A227" s="195" t="s">
        <v>345</v>
      </c>
      <c r="B227" s="145" t="s">
        <v>416</v>
      </c>
      <c r="C227" s="274" t="s">
        <v>213</v>
      </c>
      <c r="D227" s="274" t="s">
        <v>211</v>
      </c>
      <c r="E227" s="147" t="s">
        <v>297</v>
      </c>
      <c r="F227" s="273" t="s">
        <v>226</v>
      </c>
      <c r="G227" s="148"/>
      <c r="H227" s="148"/>
      <c r="I227" s="482"/>
    </row>
    <row r="228" spans="1:9" s="4" customFormat="1" ht="47.25" customHeight="1" hidden="1">
      <c r="A228" s="27" t="s">
        <v>7</v>
      </c>
      <c r="B228" s="48" t="s">
        <v>416</v>
      </c>
      <c r="C228" s="35" t="s">
        <v>213</v>
      </c>
      <c r="D228" s="35" t="s">
        <v>211</v>
      </c>
      <c r="E228" s="31" t="s">
        <v>297</v>
      </c>
      <c r="F228" s="26" t="s">
        <v>117</v>
      </c>
      <c r="G228" s="39">
        <f>G229+G231</f>
        <v>0</v>
      </c>
      <c r="H228" s="39">
        <f>H229+H231</f>
        <v>0</v>
      </c>
      <c r="I228" s="482"/>
    </row>
    <row r="229" spans="1:9" s="4" customFormat="1" ht="47.25" customHeight="1" hidden="1">
      <c r="A229" s="27" t="s">
        <v>118</v>
      </c>
      <c r="B229" s="48" t="s">
        <v>416</v>
      </c>
      <c r="C229" s="35" t="s">
        <v>213</v>
      </c>
      <c r="D229" s="35" t="s">
        <v>211</v>
      </c>
      <c r="E229" s="31" t="s">
        <v>297</v>
      </c>
      <c r="F229" s="26" t="s">
        <v>119</v>
      </c>
      <c r="G229" s="39">
        <f>G230</f>
        <v>0</v>
      </c>
      <c r="H229" s="39">
        <f>H230</f>
        <v>0</v>
      </c>
      <c r="I229" s="482"/>
    </row>
    <row r="230" spans="1:9" s="4" customFormat="1" ht="47.25" customHeight="1" hidden="1">
      <c r="A230" s="95" t="s">
        <v>131</v>
      </c>
      <c r="B230" s="145" t="s">
        <v>416</v>
      </c>
      <c r="C230" s="274" t="s">
        <v>213</v>
      </c>
      <c r="D230" s="274" t="s">
        <v>211</v>
      </c>
      <c r="E230" s="147" t="s">
        <v>297</v>
      </c>
      <c r="F230" s="273" t="s">
        <v>159</v>
      </c>
      <c r="G230" s="148"/>
      <c r="H230" s="148"/>
      <c r="I230" s="482"/>
    </row>
    <row r="231" spans="1:9" s="4" customFormat="1" ht="47.25" customHeight="1" hidden="1">
      <c r="A231" s="34" t="s">
        <v>132</v>
      </c>
      <c r="B231" s="48" t="s">
        <v>416</v>
      </c>
      <c r="C231" s="25" t="s">
        <v>213</v>
      </c>
      <c r="D231" s="25" t="s">
        <v>211</v>
      </c>
      <c r="E231" s="127" t="s">
        <v>297</v>
      </c>
      <c r="F231" s="26" t="s">
        <v>89</v>
      </c>
      <c r="G231" s="39">
        <f>G232+G233</f>
        <v>0</v>
      </c>
      <c r="H231" s="39">
        <f>H232+H233</f>
        <v>0</v>
      </c>
      <c r="I231" s="482"/>
    </row>
    <row r="232" spans="1:9" s="4" customFormat="1" ht="47.25" customHeight="1" hidden="1">
      <c r="A232" s="96" t="s">
        <v>133</v>
      </c>
      <c r="B232" s="145" t="s">
        <v>416</v>
      </c>
      <c r="C232" s="154" t="s">
        <v>213</v>
      </c>
      <c r="D232" s="154" t="s">
        <v>211</v>
      </c>
      <c r="E232" s="143" t="s">
        <v>297</v>
      </c>
      <c r="F232" s="273" t="s">
        <v>228</v>
      </c>
      <c r="G232" s="148"/>
      <c r="H232" s="148"/>
      <c r="I232" s="482"/>
    </row>
    <row r="233" spans="1:9" s="4" customFormat="1" ht="47.25" customHeight="1" hidden="1">
      <c r="A233" s="96" t="s">
        <v>92</v>
      </c>
      <c r="B233" s="145" t="s">
        <v>416</v>
      </c>
      <c r="C233" s="154" t="s">
        <v>213</v>
      </c>
      <c r="D233" s="154" t="s">
        <v>211</v>
      </c>
      <c r="E233" s="143" t="s">
        <v>297</v>
      </c>
      <c r="F233" s="273" t="s">
        <v>91</v>
      </c>
      <c r="G233" s="148"/>
      <c r="H233" s="148"/>
      <c r="I233" s="482"/>
    </row>
    <row r="234" spans="1:9" s="4" customFormat="1" ht="51" customHeight="1">
      <c r="A234" s="91" t="s">
        <v>635</v>
      </c>
      <c r="B234" s="77" t="s">
        <v>416</v>
      </c>
      <c r="C234" s="160" t="s">
        <v>213</v>
      </c>
      <c r="D234" s="160" t="s">
        <v>211</v>
      </c>
      <c r="E234" s="117" t="s">
        <v>298</v>
      </c>
      <c r="F234" s="35"/>
      <c r="G234" s="180">
        <f>G235</f>
        <v>1263.8</v>
      </c>
      <c r="H234" s="180">
        <f>H235</f>
        <v>1263.8</v>
      </c>
      <c r="I234" s="502"/>
    </row>
    <row r="235" spans="1:9" s="4" customFormat="1" ht="27" customHeight="1">
      <c r="A235" s="179" t="s">
        <v>147</v>
      </c>
      <c r="B235" s="48" t="s">
        <v>416</v>
      </c>
      <c r="C235" s="35" t="s">
        <v>213</v>
      </c>
      <c r="D235" s="35" t="s">
        <v>211</v>
      </c>
      <c r="E235" s="127" t="s">
        <v>299</v>
      </c>
      <c r="F235" s="50"/>
      <c r="G235" s="129">
        <f>G236+G240+G244</f>
        <v>1263.8</v>
      </c>
      <c r="H235" s="129">
        <f>H236+H240+H244</f>
        <v>1263.8</v>
      </c>
      <c r="I235" s="503"/>
    </row>
    <row r="236" spans="1:9" s="4" customFormat="1" ht="27" customHeight="1">
      <c r="A236" s="179" t="s">
        <v>565</v>
      </c>
      <c r="B236" s="48" t="s">
        <v>416</v>
      </c>
      <c r="C236" s="35" t="s">
        <v>213</v>
      </c>
      <c r="D236" s="35" t="s">
        <v>211</v>
      </c>
      <c r="E236" s="127" t="s">
        <v>300</v>
      </c>
      <c r="F236" s="50"/>
      <c r="G236" s="129">
        <f aca="true" t="shared" si="18" ref="G236:H238">G237</f>
        <v>1263.8</v>
      </c>
      <c r="H236" s="129">
        <f t="shared" si="18"/>
        <v>1263.8</v>
      </c>
      <c r="I236" s="503"/>
    </row>
    <row r="237" spans="1:12" s="4" customFormat="1" ht="27.75" customHeight="1">
      <c r="A237" s="34" t="s">
        <v>114</v>
      </c>
      <c r="B237" s="48" t="s">
        <v>416</v>
      </c>
      <c r="C237" s="35" t="s">
        <v>213</v>
      </c>
      <c r="D237" s="35" t="s">
        <v>211</v>
      </c>
      <c r="E237" s="127" t="s">
        <v>300</v>
      </c>
      <c r="F237" s="50" t="s">
        <v>115</v>
      </c>
      <c r="G237" s="39">
        <f t="shared" si="18"/>
        <v>1263.8</v>
      </c>
      <c r="H237" s="39">
        <f t="shared" si="18"/>
        <v>1263.8</v>
      </c>
      <c r="I237" s="469"/>
      <c r="L237" s="181"/>
    </row>
    <row r="238" spans="1:9" s="4" customFormat="1" ht="27.75" customHeight="1">
      <c r="A238" s="152" t="s">
        <v>116</v>
      </c>
      <c r="B238" s="48" t="s">
        <v>416</v>
      </c>
      <c r="C238" s="35" t="s">
        <v>213</v>
      </c>
      <c r="D238" s="35" t="s">
        <v>211</v>
      </c>
      <c r="E238" s="127" t="s">
        <v>300</v>
      </c>
      <c r="F238" s="50" t="s">
        <v>86</v>
      </c>
      <c r="G238" s="39">
        <f t="shared" si="18"/>
        <v>1263.8</v>
      </c>
      <c r="H238" s="39">
        <f t="shared" si="18"/>
        <v>1263.8</v>
      </c>
      <c r="I238" s="469"/>
    </row>
    <row r="239" spans="1:9" ht="47.25" customHeight="1" hidden="1">
      <c r="A239" s="94" t="s">
        <v>345</v>
      </c>
      <c r="B239" s="48" t="s">
        <v>416</v>
      </c>
      <c r="C239" s="35" t="s">
        <v>213</v>
      </c>
      <c r="D239" s="35" t="s">
        <v>211</v>
      </c>
      <c r="E239" s="143" t="s">
        <v>300</v>
      </c>
      <c r="F239" s="101" t="s">
        <v>226</v>
      </c>
      <c r="G239" s="40">
        <v>1263.8</v>
      </c>
      <c r="H239" s="40">
        <v>1263.8</v>
      </c>
      <c r="I239" s="504"/>
    </row>
    <row r="240" spans="1:9" s="4" customFormat="1" ht="47.25" customHeight="1" hidden="1">
      <c r="A240" s="179" t="s">
        <v>566</v>
      </c>
      <c r="B240" s="48" t="s">
        <v>416</v>
      </c>
      <c r="C240" s="35" t="s">
        <v>213</v>
      </c>
      <c r="D240" s="35" t="s">
        <v>211</v>
      </c>
      <c r="E240" s="127" t="s">
        <v>300</v>
      </c>
      <c r="F240" s="26"/>
      <c r="G240" s="39">
        <f aca="true" t="shared" si="19" ref="G240:H242">G241</f>
        <v>0</v>
      </c>
      <c r="H240" s="39">
        <f t="shared" si="19"/>
        <v>0</v>
      </c>
      <c r="I240" s="469"/>
    </row>
    <row r="241" spans="1:9" s="4" customFormat="1" ht="47.25" customHeight="1" hidden="1">
      <c r="A241" s="34" t="s">
        <v>114</v>
      </c>
      <c r="B241" s="48" t="s">
        <v>416</v>
      </c>
      <c r="C241" s="35" t="s">
        <v>213</v>
      </c>
      <c r="D241" s="35" t="s">
        <v>211</v>
      </c>
      <c r="E241" s="127" t="s">
        <v>300</v>
      </c>
      <c r="F241" s="50" t="s">
        <v>115</v>
      </c>
      <c r="G241" s="39">
        <f t="shared" si="19"/>
        <v>0</v>
      </c>
      <c r="H241" s="39">
        <f t="shared" si="19"/>
        <v>0</v>
      </c>
      <c r="I241" s="469"/>
    </row>
    <row r="242" spans="1:9" s="4" customFormat="1" ht="47.25" customHeight="1" hidden="1">
      <c r="A242" s="152" t="s">
        <v>116</v>
      </c>
      <c r="B242" s="48" t="s">
        <v>416</v>
      </c>
      <c r="C242" s="35" t="s">
        <v>213</v>
      </c>
      <c r="D242" s="35" t="s">
        <v>211</v>
      </c>
      <c r="E242" s="127" t="s">
        <v>300</v>
      </c>
      <c r="F242" s="50" t="s">
        <v>86</v>
      </c>
      <c r="G242" s="39">
        <f t="shared" si="19"/>
        <v>0</v>
      </c>
      <c r="H242" s="39">
        <f t="shared" si="19"/>
        <v>0</v>
      </c>
      <c r="I242" s="469"/>
    </row>
    <row r="243" spans="1:9" s="4" customFormat="1" ht="47.25" customHeight="1" hidden="1">
      <c r="A243" s="94" t="s">
        <v>345</v>
      </c>
      <c r="B243" s="48" t="s">
        <v>416</v>
      </c>
      <c r="C243" s="35" t="s">
        <v>213</v>
      </c>
      <c r="D243" s="35" t="s">
        <v>211</v>
      </c>
      <c r="E243" s="127" t="s">
        <v>300</v>
      </c>
      <c r="F243" s="101" t="s">
        <v>226</v>
      </c>
      <c r="G243" s="39">
        <v>0</v>
      </c>
      <c r="H243" s="39">
        <v>0</v>
      </c>
      <c r="I243" s="469"/>
    </row>
    <row r="244" spans="1:9" s="18" customFormat="1" ht="47.25" customHeight="1" hidden="1">
      <c r="A244" s="179" t="s">
        <v>314</v>
      </c>
      <c r="B244" s="48" t="s">
        <v>416</v>
      </c>
      <c r="C244" s="25" t="s">
        <v>213</v>
      </c>
      <c r="D244" s="25" t="s">
        <v>211</v>
      </c>
      <c r="E244" s="127" t="s">
        <v>300</v>
      </c>
      <c r="F244" s="50"/>
      <c r="G244" s="144">
        <f aca="true" t="shared" si="20" ref="G244:H246">G245</f>
        <v>0</v>
      </c>
      <c r="H244" s="144">
        <f t="shared" si="20"/>
        <v>0</v>
      </c>
      <c r="I244" s="505"/>
    </row>
    <row r="245" spans="1:9" s="4" customFormat="1" ht="47.25" customHeight="1" hidden="1">
      <c r="A245" s="34" t="s">
        <v>114</v>
      </c>
      <c r="B245" s="48" t="s">
        <v>416</v>
      </c>
      <c r="C245" s="25" t="s">
        <v>213</v>
      </c>
      <c r="D245" s="25" t="s">
        <v>211</v>
      </c>
      <c r="E245" s="127" t="s">
        <v>300</v>
      </c>
      <c r="F245" s="50" t="s">
        <v>115</v>
      </c>
      <c r="G245" s="39">
        <f t="shared" si="20"/>
        <v>0</v>
      </c>
      <c r="H245" s="39">
        <f t="shared" si="20"/>
        <v>0</v>
      </c>
      <c r="I245" s="469"/>
    </row>
    <row r="246" spans="1:9" s="4" customFormat="1" ht="47.25" customHeight="1" hidden="1">
      <c r="A246" s="152" t="s">
        <v>116</v>
      </c>
      <c r="B246" s="48" t="s">
        <v>416</v>
      </c>
      <c r="C246" s="25" t="s">
        <v>213</v>
      </c>
      <c r="D246" s="25" t="s">
        <v>211</v>
      </c>
      <c r="E246" s="127" t="s">
        <v>300</v>
      </c>
      <c r="F246" s="50" t="s">
        <v>86</v>
      </c>
      <c r="G246" s="39">
        <f t="shared" si="20"/>
        <v>0</v>
      </c>
      <c r="H246" s="39">
        <f t="shared" si="20"/>
        <v>0</v>
      </c>
      <c r="I246" s="469"/>
    </row>
    <row r="247" spans="1:9" ht="47.25" customHeight="1" hidden="1">
      <c r="A247" s="94" t="s">
        <v>345</v>
      </c>
      <c r="B247" s="82" t="s">
        <v>416</v>
      </c>
      <c r="C247" s="93" t="s">
        <v>213</v>
      </c>
      <c r="D247" s="93" t="s">
        <v>211</v>
      </c>
      <c r="E247" s="127" t="s">
        <v>300</v>
      </c>
      <c r="F247" s="101" t="s">
        <v>226</v>
      </c>
      <c r="G247" s="40"/>
      <c r="H247" s="40"/>
      <c r="I247" s="504"/>
    </row>
    <row r="248" spans="1:9" s="18" customFormat="1" ht="47.25" customHeight="1" hidden="1">
      <c r="A248" s="91"/>
      <c r="B248" s="77"/>
      <c r="C248" s="68"/>
      <c r="D248" s="68"/>
      <c r="E248" s="117"/>
      <c r="F248" s="109"/>
      <c r="G248" s="153"/>
      <c r="H248" s="153"/>
      <c r="I248" s="505"/>
    </row>
    <row r="249" spans="1:9" s="18" customFormat="1" ht="47.25" customHeight="1" hidden="1">
      <c r="A249" s="56"/>
      <c r="B249" s="54"/>
      <c r="C249" s="55"/>
      <c r="D249" s="55"/>
      <c r="E249" s="72"/>
      <c r="F249" s="87"/>
      <c r="G249" s="144"/>
      <c r="H249" s="144"/>
      <c r="I249" s="505"/>
    </row>
    <row r="250" spans="1:9" s="4" customFormat="1" ht="47.25" customHeight="1" hidden="1">
      <c r="A250" s="34"/>
      <c r="B250" s="48"/>
      <c r="C250" s="25"/>
      <c r="D250" s="25"/>
      <c r="E250" s="60"/>
      <c r="F250" s="50"/>
      <c r="G250" s="39"/>
      <c r="H250" s="39"/>
      <c r="I250" s="469"/>
    </row>
    <row r="251" spans="1:9" s="4" customFormat="1" ht="47.25" customHeight="1" hidden="1">
      <c r="A251" s="152"/>
      <c r="B251" s="48"/>
      <c r="C251" s="25"/>
      <c r="D251" s="25"/>
      <c r="E251" s="60"/>
      <c r="F251" s="50"/>
      <c r="G251" s="39"/>
      <c r="H251" s="39"/>
      <c r="I251" s="469"/>
    </row>
    <row r="252" spans="1:9" ht="47.25" customHeight="1" hidden="1">
      <c r="A252" s="94"/>
      <c r="B252" s="82"/>
      <c r="C252" s="93"/>
      <c r="D252" s="93"/>
      <c r="E252" s="84"/>
      <c r="F252" s="101"/>
      <c r="G252" s="40"/>
      <c r="H252" s="40"/>
      <c r="I252" s="504"/>
    </row>
    <row r="253" spans="1:9" s="4" customFormat="1" ht="47.25" customHeight="1" hidden="1">
      <c r="A253" s="34"/>
      <c r="B253" s="48"/>
      <c r="C253" s="25"/>
      <c r="D253" s="25"/>
      <c r="E253" s="60"/>
      <c r="F253" s="26"/>
      <c r="G253" s="39"/>
      <c r="H253" s="39"/>
      <c r="I253" s="469"/>
    </row>
    <row r="254" spans="1:9" s="4" customFormat="1" ht="47.25" customHeight="1" hidden="1">
      <c r="A254" s="152"/>
      <c r="B254" s="48"/>
      <c r="C254" s="25"/>
      <c r="D254" s="25"/>
      <c r="E254" s="60"/>
      <c r="F254" s="26"/>
      <c r="G254" s="39"/>
      <c r="H254" s="39"/>
      <c r="I254" s="469"/>
    </row>
    <row r="255" spans="1:9" s="4" customFormat="1" ht="47.25" customHeight="1" hidden="1">
      <c r="A255" s="94"/>
      <c r="B255" s="82"/>
      <c r="C255" s="93"/>
      <c r="D255" s="93"/>
      <c r="E255" s="84"/>
      <c r="F255" s="101"/>
      <c r="G255" s="39"/>
      <c r="H255" s="39"/>
      <c r="I255" s="469"/>
    </row>
    <row r="256" spans="1:9" s="151" customFormat="1" ht="15" customHeight="1">
      <c r="A256" s="166" t="s">
        <v>238</v>
      </c>
      <c r="B256" s="47" t="s">
        <v>416</v>
      </c>
      <c r="C256" s="32" t="s">
        <v>214</v>
      </c>
      <c r="D256" s="32"/>
      <c r="E256" s="60"/>
      <c r="F256" s="171"/>
      <c r="G256" s="172">
        <f>G257</f>
        <v>6255.599999999999</v>
      </c>
      <c r="H256" s="172">
        <f>H257</f>
        <v>6246</v>
      </c>
      <c r="I256" s="477"/>
    </row>
    <row r="257" spans="1:9" s="17" customFormat="1" ht="15" customHeight="1">
      <c r="A257" s="22" t="s">
        <v>239</v>
      </c>
      <c r="B257" s="47" t="s">
        <v>416</v>
      </c>
      <c r="C257" s="43" t="s">
        <v>214</v>
      </c>
      <c r="D257" s="43" t="s">
        <v>208</v>
      </c>
      <c r="E257" s="85"/>
      <c r="F257" s="99"/>
      <c r="G257" s="45">
        <f>G258+G295</f>
        <v>6255.599999999999</v>
      </c>
      <c r="H257" s="45">
        <f>H258+H295</f>
        <v>6246</v>
      </c>
      <c r="I257" s="506"/>
    </row>
    <row r="258" spans="1:9" s="5" customFormat="1" ht="26.25" customHeight="1">
      <c r="A258" s="91" t="s">
        <v>572</v>
      </c>
      <c r="B258" s="77" t="s">
        <v>416</v>
      </c>
      <c r="C258" s="68" t="s">
        <v>214</v>
      </c>
      <c r="D258" s="68" t="s">
        <v>208</v>
      </c>
      <c r="E258" s="78" t="s">
        <v>97</v>
      </c>
      <c r="F258" s="102"/>
      <c r="G258" s="105">
        <f>G259+G277+G289</f>
        <v>6255.599999999999</v>
      </c>
      <c r="H258" s="105">
        <f>H259+H277+H289</f>
        <v>6246</v>
      </c>
      <c r="I258" s="507"/>
    </row>
    <row r="259" spans="1:12" s="5" customFormat="1" ht="19.5" customHeight="1">
      <c r="A259" s="275" t="s">
        <v>301</v>
      </c>
      <c r="B259" s="54" t="s">
        <v>416</v>
      </c>
      <c r="C259" s="55" t="s">
        <v>214</v>
      </c>
      <c r="D259" s="55" t="s">
        <v>208</v>
      </c>
      <c r="E259" s="57" t="s">
        <v>302</v>
      </c>
      <c r="F259" s="59"/>
      <c r="G259" s="58">
        <f>G261+G267</f>
        <v>3624.9999999999995</v>
      </c>
      <c r="H259" s="58">
        <f>H261+H267</f>
        <v>3615.3999999999996</v>
      </c>
      <c r="I259" s="481"/>
      <c r="L259" s="508"/>
    </row>
    <row r="260" spans="1:10" ht="19.5" customHeight="1">
      <c r="A260" s="34"/>
      <c r="B260" s="48"/>
      <c r="C260" s="25"/>
      <c r="D260" s="25"/>
      <c r="E260" s="60"/>
      <c r="F260" s="26"/>
      <c r="G260" s="39"/>
      <c r="H260" s="39"/>
      <c r="I260" s="465"/>
      <c r="J260" s="307"/>
    </row>
    <row r="261" spans="1:9" s="18" customFormat="1" ht="16.5" customHeight="1">
      <c r="A261" s="56" t="s">
        <v>379</v>
      </c>
      <c r="B261" s="48" t="s">
        <v>416</v>
      </c>
      <c r="C261" s="55" t="s">
        <v>214</v>
      </c>
      <c r="D261" s="55" t="s">
        <v>208</v>
      </c>
      <c r="E261" s="72" t="s">
        <v>303</v>
      </c>
      <c r="F261" s="87"/>
      <c r="G261" s="144">
        <f>G262</f>
        <v>2874.3999999999996</v>
      </c>
      <c r="H261" s="144">
        <f>H262</f>
        <v>2874.3999999999996</v>
      </c>
      <c r="I261" s="472"/>
    </row>
    <row r="262" spans="1:9" s="4" customFormat="1" ht="42" customHeight="1">
      <c r="A262" s="80" t="s">
        <v>110</v>
      </c>
      <c r="B262" s="48" t="s">
        <v>416</v>
      </c>
      <c r="C262" s="35" t="s">
        <v>214</v>
      </c>
      <c r="D262" s="35" t="s">
        <v>208</v>
      </c>
      <c r="E262" s="127" t="s">
        <v>303</v>
      </c>
      <c r="F262" s="26" t="s">
        <v>417</v>
      </c>
      <c r="G262" s="39">
        <f>G263</f>
        <v>2874.3999999999996</v>
      </c>
      <c r="H262" s="39">
        <f>H263</f>
        <v>2874.3999999999996</v>
      </c>
      <c r="I262" s="465"/>
    </row>
    <row r="263" spans="1:10" s="4" customFormat="1" ht="16.5" customHeight="1">
      <c r="A263" s="27" t="s">
        <v>156</v>
      </c>
      <c r="B263" s="48" t="s">
        <v>416</v>
      </c>
      <c r="C263" s="25" t="s">
        <v>214</v>
      </c>
      <c r="D263" s="25" t="s">
        <v>208</v>
      </c>
      <c r="E263" s="127" t="s">
        <v>303</v>
      </c>
      <c r="F263" s="50" t="s">
        <v>265</v>
      </c>
      <c r="G263" s="39">
        <f>G264+G265+G266</f>
        <v>2874.3999999999996</v>
      </c>
      <c r="H263" s="39">
        <f>H264+H265+H266</f>
        <v>2874.3999999999996</v>
      </c>
      <c r="I263" s="465"/>
      <c r="J263" s="181"/>
    </row>
    <row r="264" spans="1:9" ht="15.75" hidden="1">
      <c r="A264" s="94" t="s">
        <v>137</v>
      </c>
      <c r="B264" s="82" t="s">
        <v>416</v>
      </c>
      <c r="C264" s="93" t="s">
        <v>214</v>
      </c>
      <c r="D264" s="93" t="s">
        <v>208</v>
      </c>
      <c r="E264" s="143" t="s">
        <v>303</v>
      </c>
      <c r="F264" s="93" t="s">
        <v>240</v>
      </c>
      <c r="G264" s="40">
        <v>2207.6</v>
      </c>
      <c r="H264" s="40">
        <v>2207.6</v>
      </c>
      <c r="I264" s="478"/>
    </row>
    <row r="265" spans="1:9" ht="47.25" customHeight="1" hidden="1">
      <c r="A265" s="94" t="s">
        <v>138</v>
      </c>
      <c r="B265" s="82" t="s">
        <v>416</v>
      </c>
      <c r="C265" s="93" t="s">
        <v>214</v>
      </c>
      <c r="D265" s="93" t="s">
        <v>208</v>
      </c>
      <c r="E265" s="143" t="s">
        <v>303</v>
      </c>
      <c r="F265" s="93" t="s">
        <v>241</v>
      </c>
      <c r="G265" s="40"/>
      <c r="H265" s="40"/>
      <c r="I265" s="478"/>
    </row>
    <row r="266" spans="1:9" ht="47.25" customHeight="1" hidden="1">
      <c r="A266" s="94" t="s">
        <v>139</v>
      </c>
      <c r="B266" s="82" t="s">
        <v>416</v>
      </c>
      <c r="C266" s="93" t="s">
        <v>214</v>
      </c>
      <c r="D266" s="93" t="s">
        <v>208</v>
      </c>
      <c r="E266" s="143" t="s">
        <v>303</v>
      </c>
      <c r="F266" s="93" t="s">
        <v>78</v>
      </c>
      <c r="G266" s="40">
        <v>666.8</v>
      </c>
      <c r="H266" s="40">
        <v>666.8</v>
      </c>
      <c r="I266" s="478"/>
    </row>
    <row r="267" spans="1:9" s="4" customFormat="1" ht="25.5">
      <c r="A267" s="27" t="s">
        <v>380</v>
      </c>
      <c r="B267" s="48" t="s">
        <v>416</v>
      </c>
      <c r="C267" s="25" t="s">
        <v>214</v>
      </c>
      <c r="D267" s="25" t="s">
        <v>208</v>
      </c>
      <c r="E267" s="60" t="s">
        <v>304</v>
      </c>
      <c r="F267" s="25"/>
      <c r="G267" s="39">
        <f>G268+G272</f>
        <v>750.6</v>
      </c>
      <c r="H267" s="39">
        <f>H268+H272</f>
        <v>741</v>
      </c>
      <c r="I267" s="465"/>
    </row>
    <row r="268" spans="1:9" s="4" customFormat="1" ht="29.25" customHeight="1">
      <c r="A268" s="34" t="s">
        <v>114</v>
      </c>
      <c r="B268" s="48" t="s">
        <v>416</v>
      </c>
      <c r="C268" s="25" t="s">
        <v>214</v>
      </c>
      <c r="D268" s="25" t="s">
        <v>208</v>
      </c>
      <c r="E268" s="60" t="s">
        <v>304</v>
      </c>
      <c r="F268" s="25" t="s">
        <v>115</v>
      </c>
      <c r="G268" s="39">
        <f>G269</f>
        <v>750.6</v>
      </c>
      <c r="H268" s="39">
        <f>H269</f>
        <v>741</v>
      </c>
      <c r="I268" s="465"/>
    </row>
    <row r="269" spans="1:9" s="4" customFormat="1" ht="29.25" customHeight="1">
      <c r="A269" s="152" t="s">
        <v>116</v>
      </c>
      <c r="B269" s="48" t="s">
        <v>416</v>
      </c>
      <c r="C269" s="25" t="s">
        <v>214</v>
      </c>
      <c r="D269" s="25" t="s">
        <v>208</v>
      </c>
      <c r="E269" s="60" t="s">
        <v>304</v>
      </c>
      <c r="F269" s="25" t="s">
        <v>86</v>
      </c>
      <c r="G269" s="39">
        <f>G270+G271</f>
        <v>750.6</v>
      </c>
      <c r="H269" s="39">
        <f>H270+H271</f>
        <v>741</v>
      </c>
      <c r="I269" s="465"/>
    </row>
    <row r="270" spans="1:9" ht="25.5" hidden="1">
      <c r="A270" s="94" t="s">
        <v>224</v>
      </c>
      <c r="B270" s="82" t="s">
        <v>416</v>
      </c>
      <c r="C270" s="93" t="s">
        <v>214</v>
      </c>
      <c r="D270" s="93" t="s">
        <v>208</v>
      </c>
      <c r="E270" s="147" t="s">
        <v>304</v>
      </c>
      <c r="F270" s="93" t="s">
        <v>225</v>
      </c>
      <c r="G270" s="64"/>
      <c r="H270" s="64"/>
      <c r="I270" s="504"/>
    </row>
    <row r="271" spans="1:9" ht="47.25" customHeight="1" hidden="1">
      <c r="A271" s="94" t="s">
        <v>345</v>
      </c>
      <c r="B271" s="82" t="s">
        <v>416</v>
      </c>
      <c r="C271" s="93" t="s">
        <v>214</v>
      </c>
      <c r="D271" s="93" t="s">
        <v>208</v>
      </c>
      <c r="E271" s="147" t="s">
        <v>304</v>
      </c>
      <c r="F271" s="93" t="s">
        <v>226</v>
      </c>
      <c r="G271" s="64">
        <f>1524-773.4</f>
        <v>750.6</v>
      </c>
      <c r="H271" s="64">
        <f>1524-783</f>
        <v>741</v>
      </c>
      <c r="I271" s="504"/>
    </row>
    <row r="272" spans="1:9" s="4" customFormat="1" ht="47.25" customHeight="1" hidden="1">
      <c r="A272" s="27" t="s">
        <v>7</v>
      </c>
      <c r="B272" s="48" t="s">
        <v>416</v>
      </c>
      <c r="C272" s="25" t="s">
        <v>214</v>
      </c>
      <c r="D272" s="25" t="s">
        <v>208</v>
      </c>
      <c r="E272" s="60" t="s">
        <v>304</v>
      </c>
      <c r="F272" s="25" t="s">
        <v>117</v>
      </c>
      <c r="G272" s="66">
        <f>G273+G275</f>
        <v>0</v>
      </c>
      <c r="H272" s="66">
        <f>H273+H275</f>
        <v>0</v>
      </c>
      <c r="I272" s="469"/>
    </row>
    <row r="273" spans="1:9" s="4" customFormat="1" ht="47.25" customHeight="1" hidden="1">
      <c r="A273" s="27"/>
      <c r="B273" s="48" t="s">
        <v>416</v>
      </c>
      <c r="C273" s="25" t="s">
        <v>214</v>
      </c>
      <c r="D273" s="25" t="s">
        <v>208</v>
      </c>
      <c r="E273" s="60" t="s">
        <v>304</v>
      </c>
      <c r="F273" s="25" t="s">
        <v>119</v>
      </c>
      <c r="G273" s="66">
        <f>G274</f>
        <v>0</v>
      </c>
      <c r="H273" s="66">
        <f>H274</f>
        <v>0</v>
      </c>
      <c r="I273" s="469"/>
    </row>
    <row r="274" spans="1:9" ht="47.25" customHeight="1" hidden="1">
      <c r="A274" s="195"/>
      <c r="B274" s="82" t="s">
        <v>416</v>
      </c>
      <c r="C274" s="93" t="s">
        <v>214</v>
      </c>
      <c r="D274" s="93" t="s">
        <v>208</v>
      </c>
      <c r="E274" s="147" t="s">
        <v>304</v>
      </c>
      <c r="F274" s="93" t="s">
        <v>159</v>
      </c>
      <c r="G274" s="64"/>
      <c r="H274" s="64"/>
      <c r="I274" s="504"/>
    </row>
    <row r="275" spans="1:9" s="4" customFormat="1" ht="47.25" customHeight="1" hidden="1">
      <c r="A275" s="27" t="s">
        <v>90</v>
      </c>
      <c r="B275" s="48" t="s">
        <v>416</v>
      </c>
      <c r="C275" s="25" t="s">
        <v>214</v>
      </c>
      <c r="D275" s="25" t="s">
        <v>208</v>
      </c>
      <c r="E275" s="60" t="s">
        <v>304</v>
      </c>
      <c r="F275" s="25" t="s">
        <v>89</v>
      </c>
      <c r="G275" s="39">
        <f>G276</f>
        <v>0</v>
      </c>
      <c r="H275" s="39">
        <f>H276</f>
        <v>0</v>
      </c>
      <c r="I275" s="465"/>
    </row>
    <row r="276" spans="1:9" ht="47.25" customHeight="1" hidden="1">
      <c r="A276" s="94" t="s">
        <v>227</v>
      </c>
      <c r="B276" s="82" t="s">
        <v>416</v>
      </c>
      <c r="C276" s="93" t="s">
        <v>214</v>
      </c>
      <c r="D276" s="93" t="s">
        <v>208</v>
      </c>
      <c r="E276" s="147" t="s">
        <v>304</v>
      </c>
      <c r="F276" s="93" t="s">
        <v>91</v>
      </c>
      <c r="G276" s="40"/>
      <c r="H276" s="40"/>
      <c r="I276" s="478"/>
    </row>
    <row r="277" spans="1:9" s="18" customFormat="1" ht="41.25" customHeight="1">
      <c r="A277" s="56" t="s">
        <v>381</v>
      </c>
      <c r="B277" s="54" t="s">
        <v>416</v>
      </c>
      <c r="C277" s="55" t="s">
        <v>214</v>
      </c>
      <c r="D277" s="55" t="s">
        <v>208</v>
      </c>
      <c r="E277" s="72" t="s">
        <v>305</v>
      </c>
      <c r="F277" s="87"/>
      <c r="G277" s="144">
        <f>G278+G284</f>
        <v>1315.3000000000002</v>
      </c>
      <c r="H277" s="144">
        <f>H278+H284</f>
        <v>1315.3000000000002</v>
      </c>
      <c r="I277" s="472"/>
    </row>
    <row r="278" spans="1:9" s="18" customFormat="1" ht="15.75">
      <c r="A278" s="34" t="s">
        <v>382</v>
      </c>
      <c r="B278" s="48" t="s">
        <v>416</v>
      </c>
      <c r="C278" s="35" t="s">
        <v>214</v>
      </c>
      <c r="D278" s="35" t="s">
        <v>208</v>
      </c>
      <c r="E278" s="127" t="s">
        <v>306</v>
      </c>
      <c r="F278" s="50"/>
      <c r="G278" s="129">
        <f>G279</f>
        <v>1315.3000000000002</v>
      </c>
      <c r="H278" s="129">
        <f>H279</f>
        <v>1315.3000000000002</v>
      </c>
      <c r="I278" s="473"/>
    </row>
    <row r="279" spans="1:9" s="18" customFormat="1" ht="43.5" customHeight="1">
      <c r="A279" s="162" t="s">
        <v>110</v>
      </c>
      <c r="B279" s="54" t="s">
        <v>416</v>
      </c>
      <c r="C279" s="55" t="s">
        <v>214</v>
      </c>
      <c r="D279" s="55" t="s">
        <v>208</v>
      </c>
      <c r="E279" s="72" t="s">
        <v>306</v>
      </c>
      <c r="F279" s="87" t="s">
        <v>417</v>
      </c>
      <c r="G279" s="144">
        <f>G280</f>
        <v>1315.3000000000002</v>
      </c>
      <c r="H279" s="144">
        <f>H280</f>
        <v>1315.3000000000002</v>
      </c>
      <c r="I279" s="472"/>
    </row>
    <row r="280" spans="1:9" s="4" customFormat="1" ht="17.25" customHeight="1">
      <c r="A280" s="27" t="s">
        <v>156</v>
      </c>
      <c r="B280" s="48" t="s">
        <v>416</v>
      </c>
      <c r="C280" s="25" t="s">
        <v>214</v>
      </c>
      <c r="D280" s="25" t="s">
        <v>208</v>
      </c>
      <c r="E280" s="127" t="s">
        <v>306</v>
      </c>
      <c r="F280" s="50" t="s">
        <v>265</v>
      </c>
      <c r="G280" s="39">
        <f>G281+G282+G283</f>
        <v>1315.3000000000002</v>
      </c>
      <c r="H280" s="39">
        <f>H281+H282+H283</f>
        <v>1315.3000000000002</v>
      </c>
      <c r="I280" s="465"/>
    </row>
    <row r="281" spans="1:9" ht="15.75" hidden="1">
      <c r="A281" s="94" t="s">
        <v>137</v>
      </c>
      <c r="B281" s="82" t="s">
        <v>416</v>
      </c>
      <c r="C281" s="93" t="s">
        <v>214</v>
      </c>
      <c r="D281" s="93" t="s">
        <v>208</v>
      </c>
      <c r="E281" s="143" t="s">
        <v>306</v>
      </c>
      <c r="F281" s="93" t="s">
        <v>240</v>
      </c>
      <c r="G281" s="40">
        <v>1010.2</v>
      </c>
      <c r="H281" s="40">
        <v>1010.2</v>
      </c>
      <c r="I281" s="478"/>
    </row>
    <row r="282" spans="1:9" ht="47.25" customHeight="1" hidden="1">
      <c r="A282" s="94" t="s">
        <v>138</v>
      </c>
      <c r="B282" s="82" t="s">
        <v>416</v>
      </c>
      <c r="C282" s="93" t="s">
        <v>214</v>
      </c>
      <c r="D282" s="93" t="s">
        <v>208</v>
      </c>
      <c r="E282" s="143" t="s">
        <v>306</v>
      </c>
      <c r="F282" s="93" t="s">
        <v>241</v>
      </c>
      <c r="G282" s="40"/>
      <c r="H282" s="40"/>
      <c r="I282" s="478"/>
    </row>
    <row r="283" spans="1:9" ht="47.25" customHeight="1" hidden="1">
      <c r="A283" s="94" t="s">
        <v>139</v>
      </c>
      <c r="B283" s="82" t="s">
        <v>416</v>
      </c>
      <c r="C283" s="93" t="s">
        <v>214</v>
      </c>
      <c r="D283" s="93" t="s">
        <v>208</v>
      </c>
      <c r="E283" s="143" t="s">
        <v>306</v>
      </c>
      <c r="F283" s="93" t="s">
        <v>78</v>
      </c>
      <c r="G283" s="40">
        <v>305.1</v>
      </c>
      <c r="H283" s="40">
        <v>305.1</v>
      </c>
      <c r="I283" s="478"/>
    </row>
    <row r="284" spans="1:9" s="4" customFormat="1" ht="25.5" hidden="1">
      <c r="A284" s="27" t="s">
        <v>383</v>
      </c>
      <c r="B284" s="48" t="s">
        <v>416</v>
      </c>
      <c r="C284" s="25" t="s">
        <v>214</v>
      </c>
      <c r="D284" s="25" t="s">
        <v>208</v>
      </c>
      <c r="E284" s="60" t="s">
        <v>307</v>
      </c>
      <c r="F284" s="25"/>
      <c r="G284" s="39">
        <f>G285</f>
        <v>0</v>
      </c>
      <c r="H284" s="39">
        <f>H285</f>
        <v>0</v>
      </c>
      <c r="I284" s="465"/>
    </row>
    <row r="285" spans="1:9" s="4" customFormat="1" ht="47.25" customHeight="1" hidden="1">
      <c r="A285" s="34" t="s">
        <v>114</v>
      </c>
      <c r="B285" s="48" t="s">
        <v>416</v>
      </c>
      <c r="C285" s="25" t="s">
        <v>214</v>
      </c>
      <c r="D285" s="25" t="s">
        <v>208</v>
      </c>
      <c r="E285" s="60" t="s">
        <v>307</v>
      </c>
      <c r="F285" s="25" t="s">
        <v>115</v>
      </c>
      <c r="G285" s="39">
        <f>G286</f>
        <v>0</v>
      </c>
      <c r="H285" s="39">
        <f>H286</f>
        <v>0</v>
      </c>
      <c r="I285" s="465"/>
    </row>
    <row r="286" spans="1:9" s="4" customFormat="1" ht="47.25" customHeight="1" hidden="1">
      <c r="A286" s="152" t="s">
        <v>116</v>
      </c>
      <c r="B286" s="48" t="s">
        <v>416</v>
      </c>
      <c r="C286" s="25" t="s">
        <v>214</v>
      </c>
      <c r="D286" s="25" t="s">
        <v>208</v>
      </c>
      <c r="E286" s="60" t="s">
        <v>307</v>
      </c>
      <c r="F286" s="25" t="s">
        <v>86</v>
      </c>
      <c r="G286" s="39">
        <f>G287+G288</f>
        <v>0</v>
      </c>
      <c r="H286" s="39">
        <f>H287+H288</f>
        <v>0</v>
      </c>
      <c r="I286" s="465"/>
    </row>
    <row r="287" spans="1:9" ht="25.5" hidden="1">
      <c r="A287" s="94" t="s">
        <v>224</v>
      </c>
      <c r="B287" s="82" t="s">
        <v>416</v>
      </c>
      <c r="C287" s="93" t="s">
        <v>214</v>
      </c>
      <c r="D287" s="93" t="s">
        <v>208</v>
      </c>
      <c r="E287" s="147" t="s">
        <v>307</v>
      </c>
      <c r="F287" s="93" t="s">
        <v>225</v>
      </c>
      <c r="G287" s="40"/>
      <c r="H287" s="40"/>
      <c r="I287" s="478"/>
    </row>
    <row r="288" spans="2:9" ht="47.25" customHeight="1" hidden="1">
      <c r="B288" s="82" t="s">
        <v>416</v>
      </c>
      <c r="C288" s="93" t="s">
        <v>214</v>
      </c>
      <c r="D288" s="93" t="s">
        <v>208</v>
      </c>
      <c r="E288" s="147" t="s">
        <v>307</v>
      </c>
      <c r="F288" s="93" t="s">
        <v>226</v>
      </c>
      <c r="G288" s="40"/>
      <c r="H288" s="40"/>
      <c r="I288" s="478"/>
    </row>
    <row r="289" spans="1:9" s="18" customFormat="1" ht="26.25">
      <c r="A289" s="56" t="s">
        <v>385</v>
      </c>
      <c r="B289" s="54" t="s">
        <v>416</v>
      </c>
      <c r="C289" s="55" t="s">
        <v>214</v>
      </c>
      <c r="D289" s="55" t="s">
        <v>208</v>
      </c>
      <c r="E289" s="72" t="s">
        <v>308</v>
      </c>
      <c r="F289" s="55"/>
      <c r="G289" s="144">
        <f>G290</f>
        <v>1315.3000000000002</v>
      </c>
      <c r="H289" s="144">
        <f>H290</f>
        <v>1315.3000000000002</v>
      </c>
      <c r="I289" s="472"/>
    </row>
    <row r="290" spans="1:9" s="4" customFormat="1" ht="42" customHeight="1">
      <c r="A290" s="80" t="s">
        <v>110</v>
      </c>
      <c r="B290" s="48" t="s">
        <v>416</v>
      </c>
      <c r="C290" s="25" t="s">
        <v>214</v>
      </c>
      <c r="D290" s="25" t="s">
        <v>208</v>
      </c>
      <c r="E290" s="60" t="s">
        <v>308</v>
      </c>
      <c r="F290" s="25" t="s">
        <v>417</v>
      </c>
      <c r="G290" s="39">
        <f>G291</f>
        <v>1315.3000000000002</v>
      </c>
      <c r="H290" s="39">
        <f>H291</f>
        <v>1315.3000000000002</v>
      </c>
      <c r="I290" s="465"/>
    </row>
    <row r="291" spans="1:9" s="4" customFormat="1" ht="18" customHeight="1">
      <c r="A291" s="27" t="s">
        <v>156</v>
      </c>
      <c r="B291" s="48" t="s">
        <v>416</v>
      </c>
      <c r="C291" s="25" t="s">
        <v>214</v>
      </c>
      <c r="D291" s="25" t="s">
        <v>208</v>
      </c>
      <c r="E291" s="60" t="s">
        <v>308</v>
      </c>
      <c r="F291" s="50" t="s">
        <v>265</v>
      </c>
      <c r="G291" s="39">
        <f>G292+G293+G294</f>
        <v>1315.3000000000002</v>
      </c>
      <c r="H291" s="39">
        <f>H292+H293+H294</f>
        <v>1315.3000000000002</v>
      </c>
      <c r="I291" s="465"/>
    </row>
    <row r="292" spans="1:9" ht="47.25" customHeight="1" hidden="1">
      <c r="A292" s="94" t="s">
        <v>137</v>
      </c>
      <c r="B292" s="82" t="s">
        <v>416</v>
      </c>
      <c r="C292" s="93" t="s">
        <v>214</v>
      </c>
      <c r="D292" s="93" t="s">
        <v>208</v>
      </c>
      <c r="E292" s="147" t="s">
        <v>308</v>
      </c>
      <c r="F292" s="93" t="s">
        <v>240</v>
      </c>
      <c r="G292" s="40">
        <v>1010.2</v>
      </c>
      <c r="H292" s="40">
        <v>1010.2</v>
      </c>
      <c r="I292" s="478"/>
    </row>
    <row r="293" spans="1:9" ht="47.25" customHeight="1" hidden="1">
      <c r="A293" s="94" t="s">
        <v>346</v>
      </c>
      <c r="B293" s="82" t="s">
        <v>416</v>
      </c>
      <c r="C293" s="93" t="s">
        <v>214</v>
      </c>
      <c r="D293" s="93" t="s">
        <v>208</v>
      </c>
      <c r="E293" s="147" t="s">
        <v>308</v>
      </c>
      <c r="F293" s="93" t="s">
        <v>241</v>
      </c>
      <c r="G293" s="40"/>
      <c r="H293" s="40"/>
      <c r="I293" s="478"/>
    </row>
    <row r="294" spans="1:9" ht="47.25" customHeight="1" hidden="1">
      <c r="A294" s="94" t="s">
        <v>139</v>
      </c>
      <c r="B294" s="82" t="s">
        <v>416</v>
      </c>
      <c r="C294" s="93" t="s">
        <v>214</v>
      </c>
      <c r="D294" s="93" t="s">
        <v>208</v>
      </c>
      <c r="E294" s="147" t="s">
        <v>308</v>
      </c>
      <c r="F294" s="93" t="s">
        <v>78</v>
      </c>
      <c r="G294" s="40">
        <v>305.1</v>
      </c>
      <c r="H294" s="40">
        <v>305.1</v>
      </c>
      <c r="I294" s="478"/>
    </row>
    <row r="295" spans="1:9" s="4" customFormat="1" ht="47.25" customHeight="1" hidden="1">
      <c r="A295" s="119" t="s">
        <v>95</v>
      </c>
      <c r="B295" s="77" t="s">
        <v>416</v>
      </c>
      <c r="C295" s="68" t="s">
        <v>214</v>
      </c>
      <c r="D295" s="68" t="s">
        <v>208</v>
      </c>
      <c r="E295" s="117" t="s">
        <v>46</v>
      </c>
      <c r="F295" s="25"/>
      <c r="G295" s="39">
        <f aca="true" t="shared" si="21" ref="G295:H298">G296</f>
        <v>0</v>
      </c>
      <c r="H295" s="39">
        <f t="shared" si="21"/>
        <v>0</v>
      </c>
      <c r="I295" s="465"/>
    </row>
    <row r="296" spans="1:9" s="4" customFormat="1" ht="47.25" customHeight="1" hidden="1">
      <c r="A296" s="279" t="s">
        <v>155</v>
      </c>
      <c r="B296" s="280" t="s">
        <v>315</v>
      </c>
      <c r="C296" s="281" t="s">
        <v>242</v>
      </c>
      <c r="D296" s="281" t="s">
        <v>208</v>
      </c>
      <c r="E296" s="31" t="s">
        <v>316</v>
      </c>
      <c r="F296" s="25"/>
      <c r="G296" s="39">
        <f t="shared" si="21"/>
        <v>0</v>
      </c>
      <c r="H296" s="39">
        <f t="shared" si="21"/>
        <v>0</v>
      </c>
      <c r="I296" s="465"/>
    </row>
    <row r="297" spans="1:9" s="4" customFormat="1" ht="47.25" customHeight="1" hidden="1">
      <c r="A297" s="34" t="s">
        <v>114</v>
      </c>
      <c r="B297" s="280" t="s">
        <v>315</v>
      </c>
      <c r="C297" s="281" t="s">
        <v>214</v>
      </c>
      <c r="D297" s="281" t="s">
        <v>208</v>
      </c>
      <c r="E297" s="31" t="s">
        <v>316</v>
      </c>
      <c r="F297" s="25" t="s">
        <v>115</v>
      </c>
      <c r="G297" s="39">
        <f t="shared" si="21"/>
        <v>0</v>
      </c>
      <c r="H297" s="39">
        <f t="shared" si="21"/>
        <v>0</v>
      </c>
      <c r="I297" s="465"/>
    </row>
    <row r="298" spans="1:9" s="4" customFormat="1" ht="47.25" customHeight="1" hidden="1">
      <c r="A298" s="152" t="s">
        <v>116</v>
      </c>
      <c r="B298" s="280" t="s">
        <v>315</v>
      </c>
      <c r="C298" s="281" t="s">
        <v>214</v>
      </c>
      <c r="D298" s="281" t="s">
        <v>208</v>
      </c>
      <c r="E298" s="31" t="s">
        <v>316</v>
      </c>
      <c r="F298" s="25" t="s">
        <v>86</v>
      </c>
      <c r="G298" s="39">
        <f t="shared" si="21"/>
        <v>0</v>
      </c>
      <c r="H298" s="39">
        <f t="shared" si="21"/>
        <v>0</v>
      </c>
      <c r="I298" s="465"/>
    </row>
    <row r="299" spans="1:9" s="4" customFormat="1" ht="47.25" customHeight="1" hidden="1">
      <c r="A299" s="94" t="s">
        <v>345</v>
      </c>
      <c r="B299" s="282" t="s">
        <v>315</v>
      </c>
      <c r="C299" s="154" t="s">
        <v>214</v>
      </c>
      <c r="D299" s="154" t="s">
        <v>208</v>
      </c>
      <c r="E299" s="147" t="s">
        <v>316</v>
      </c>
      <c r="F299" s="154" t="s">
        <v>226</v>
      </c>
      <c r="G299" s="148"/>
      <c r="H299" s="148"/>
      <c r="I299" s="465"/>
    </row>
    <row r="300" spans="1:9" s="4" customFormat="1" ht="14.25" customHeight="1">
      <c r="A300" s="30" t="s">
        <v>246</v>
      </c>
      <c r="B300" s="47" t="s">
        <v>416</v>
      </c>
      <c r="C300" s="32" t="s">
        <v>247</v>
      </c>
      <c r="D300" s="32"/>
      <c r="E300" s="60"/>
      <c r="F300" s="32"/>
      <c r="G300" s="106">
        <f aca="true" t="shared" si="22" ref="G300:H303">G301</f>
        <v>49</v>
      </c>
      <c r="H300" s="106">
        <f t="shared" si="22"/>
        <v>49</v>
      </c>
      <c r="I300" s="476"/>
    </row>
    <row r="301" spans="1:9" s="107" customFormat="1" ht="12.75" customHeight="1">
      <c r="A301" s="118" t="s">
        <v>248</v>
      </c>
      <c r="B301" s="47" t="s">
        <v>416</v>
      </c>
      <c r="C301" s="43" t="s">
        <v>247</v>
      </c>
      <c r="D301" s="43" t="s">
        <v>208</v>
      </c>
      <c r="E301" s="131"/>
      <c r="F301" s="43"/>
      <c r="G301" s="106">
        <f t="shared" si="22"/>
        <v>49</v>
      </c>
      <c r="H301" s="106">
        <f t="shared" si="22"/>
        <v>49</v>
      </c>
      <c r="I301" s="476"/>
    </row>
    <row r="302" spans="1:9" s="103" customFormat="1" ht="29.25" customHeight="1">
      <c r="A302" s="119" t="s">
        <v>95</v>
      </c>
      <c r="B302" s="77" t="s">
        <v>416</v>
      </c>
      <c r="C302" s="68" t="s">
        <v>247</v>
      </c>
      <c r="D302" s="68" t="s">
        <v>208</v>
      </c>
      <c r="E302" s="117" t="s">
        <v>46</v>
      </c>
      <c r="F302" s="68"/>
      <c r="G302" s="153">
        <f t="shared" si="22"/>
        <v>49</v>
      </c>
      <c r="H302" s="153">
        <f t="shared" si="22"/>
        <v>49</v>
      </c>
      <c r="I302" s="471"/>
    </row>
    <row r="303" spans="1:9" s="18" customFormat="1" ht="15.75" customHeight="1">
      <c r="A303" s="98" t="s">
        <v>249</v>
      </c>
      <c r="B303" s="48" t="s">
        <v>416</v>
      </c>
      <c r="C303" s="55" t="s">
        <v>247</v>
      </c>
      <c r="D303" s="55" t="s">
        <v>208</v>
      </c>
      <c r="E303" s="72" t="s">
        <v>49</v>
      </c>
      <c r="F303" s="55"/>
      <c r="G303" s="144">
        <f t="shared" si="22"/>
        <v>49</v>
      </c>
      <c r="H303" s="144">
        <f t="shared" si="22"/>
        <v>49</v>
      </c>
      <c r="I303" s="472"/>
    </row>
    <row r="304" spans="1:9" s="4" customFormat="1" ht="15.75" customHeight="1">
      <c r="A304" s="120" t="s">
        <v>140</v>
      </c>
      <c r="B304" s="48" t="s">
        <v>416</v>
      </c>
      <c r="C304" s="25" t="s">
        <v>247</v>
      </c>
      <c r="D304" s="25" t="s">
        <v>208</v>
      </c>
      <c r="E304" s="60" t="s">
        <v>49</v>
      </c>
      <c r="F304" s="25" t="s">
        <v>141</v>
      </c>
      <c r="G304" s="39">
        <f>G306</f>
        <v>49</v>
      </c>
      <c r="H304" s="39">
        <f>H306</f>
        <v>49</v>
      </c>
      <c r="I304" s="465"/>
    </row>
    <row r="305" spans="1:9" s="4" customFormat="1" ht="15.75" customHeight="1">
      <c r="A305" s="120" t="s">
        <v>128</v>
      </c>
      <c r="B305" s="48" t="s">
        <v>416</v>
      </c>
      <c r="C305" s="25" t="s">
        <v>247</v>
      </c>
      <c r="D305" s="25" t="s">
        <v>208</v>
      </c>
      <c r="E305" s="60" t="s">
        <v>49</v>
      </c>
      <c r="F305" s="25" t="s">
        <v>416</v>
      </c>
      <c r="G305" s="39">
        <f>G306</f>
        <v>49</v>
      </c>
      <c r="H305" s="39">
        <f>H306</f>
        <v>49</v>
      </c>
      <c r="I305" s="465"/>
    </row>
    <row r="306" spans="1:9" ht="47.25" customHeight="1" hidden="1">
      <c r="A306" s="121" t="s">
        <v>347</v>
      </c>
      <c r="B306" s="48" t="s">
        <v>416</v>
      </c>
      <c r="C306" s="93" t="s">
        <v>247</v>
      </c>
      <c r="D306" s="93" t="s">
        <v>208</v>
      </c>
      <c r="E306" s="84" t="s">
        <v>49</v>
      </c>
      <c r="F306" s="93" t="s">
        <v>250</v>
      </c>
      <c r="G306" s="53">
        <v>49</v>
      </c>
      <c r="H306" s="53">
        <v>49</v>
      </c>
      <c r="I306" s="509"/>
    </row>
    <row r="307" spans="1:9" s="17" customFormat="1" ht="47.25" customHeight="1" hidden="1">
      <c r="A307" s="29" t="s">
        <v>243</v>
      </c>
      <c r="B307" s="47" t="s">
        <v>416</v>
      </c>
      <c r="C307" s="32" t="s">
        <v>245</v>
      </c>
      <c r="D307" s="25"/>
      <c r="E307" s="31"/>
      <c r="F307" s="25"/>
      <c r="G307" s="41">
        <f>G308</f>
        <v>0</v>
      </c>
      <c r="H307" s="41">
        <f>H308</f>
        <v>0</v>
      </c>
      <c r="I307" s="510"/>
    </row>
    <row r="308" spans="1:9" s="17" customFormat="1" ht="47.25" customHeight="1" hidden="1">
      <c r="A308" s="22" t="s">
        <v>244</v>
      </c>
      <c r="B308" s="47" t="s">
        <v>416</v>
      </c>
      <c r="C308" s="43" t="s">
        <v>245</v>
      </c>
      <c r="D308" s="43" t="s">
        <v>209</v>
      </c>
      <c r="E308" s="85"/>
      <c r="F308" s="43"/>
      <c r="G308" s="45">
        <f>G309+G315</f>
        <v>0</v>
      </c>
      <c r="H308" s="45">
        <f>H309+H315</f>
        <v>0</v>
      </c>
      <c r="I308" s="506"/>
    </row>
    <row r="309" spans="1:9" s="17" customFormat="1" ht="47.25" customHeight="1" hidden="1">
      <c r="A309" s="91" t="s">
        <v>309</v>
      </c>
      <c r="B309" s="77" t="s">
        <v>416</v>
      </c>
      <c r="C309" s="68" t="s">
        <v>245</v>
      </c>
      <c r="D309" s="68" t="s">
        <v>209</v>
      </c>
      <c r="E309" s="78" t="s">
        <v>100</v>
      </c>
      <c r="F309" s="43"/>
      <c r="G309" s="45">
        <f aca="true" t="shared" si="23" ref="G309:H313">G310</f>
        <v>0</v>
      </c>
      <c r="H309" s="45">
        <f t="shared" si="23"/>
        <v>0</v>
      </c>
      <c r="I309" s="506"/>
    </row>
    <row r="310" spans="1:9" s="17" customFormat="1" ht="47.25" customHeight="1" hidden="1">
      <c r="A310" s="196" t="s">
        <v>311</v>
      </c>
      <c r="B310" s="54" t="s">
        <v>416</v>
      </c>
      <c r="C310" s="55" t="s">
        <v>245</v>
      </c>
      <c r="D310" s="55" t="s">
        <v>209</v>
      </c>
      <c r="E310" s="57" t="s">
        <v>310</v>
      </c>
      <c r="F310" s="68"/>
      <c r="G310" s="58">
        <f t="shared" si="23"/>
        <v>0</v>
      </c>
      <c r="H310" s="58">
        <f t="shared" si="23"/>
        <v>0</v>
      </c>
      <c r="I310" s="511"/>
    </row>
    <row r="311" spans="1:9" s="71" customFormat="1" ht="47.25" customHeight="1" hidden="1">
      <c r="A311" s="155" t="s">
        <v>157</v>
      </c>
      <c r="B311" s="54" t="s">
        <v>416</v>
      </c>
      <c r="C311" s="55" t="s">
        <v>245</v>
      </c>
      <c r="D311" s="55" t="s">
        <v>209</v>
      </c>
      <c r="E311" s="100" t="s">
        <v>312</v>
      </c>
      <c r="F311" s="68"/>
      <c r="G311" s="123">
        <f t="shared" si="23"/>
        <v>0</v>
      </c>
      <c r="H311" s="123">
        <f t="shared" si="23"/>
        <v>0</v>
      </c>
      <c r="I311" s="511"/>
    </row>
    <row r="312" spans="1:9" s="17" customFormat="1" ht="47.25" customHeight="1" hidden="1">
      <c r="A312" s="34" t="s">
        <v>114</v>
      </c>
      <c r="B312" s="48" t="s">
        <v>416</v>
      </c>
      <c r="C312" s="25" t="s">
        <v>245</v>
      </c>
      <c r="D312" s="25" t="s">
        <v>209</v>
      </c>
      <c r="E312" s="100" t="s">
        <v>312</v>
      </c>
      <c r="F312" s="35" t="s">
        <v>115</v>
      </c>
      <c r="G312" s="123">
        <f t="shared" si="23"/>
        <v>0</v>
      </c>
      <c r="H312" s="123">
        <f t="shared" si="23"/>
        <v>0</v>
      </c>
      <c r="I312" s="511"/>
    </row>
    <row r="313" spans="1:9" s="17" customFormat="1" ht="47.25" customHeight="1" hidden="1">
      <c r="A313" s="24" t="s">
        <v>116</v>
      </c>
      <c r="B313" s="48" t="s">
        <v>416</v>
      </c>
      <c r="C313" s="25" t="s">
        <v>245</v>
      </c>
      <c r="D313" s="25" t="s">
        <v>209</v>
      </c>
      <c r="E313" s="100" t="s">
        <v>312</v>
      </c>
      <c r="F313" s="35" t="s">
        <v>86</v>
      </c>
      <c r="G313" s="123">
        <f t="shared" si="23"/>
        <v>0</v>
      </c>
      <c r="H313" s="123">
        <f t="shared" si="23"/>
        <v>0</v>
      </c>
      <c r="I313" s="511"/>
    </row>
    <row r="314" spans="1:9" s="17" customFormat="1" ht="47.25" customHeight="1" hidden="1">
      <c r="A314" s="94" t="s">
        <v>345</v>
      </c>
      <c r="B314" s="82" t="s">
        <v>416</v>
      </c>
      <c r="C314" s="93" t="s">
        <v>245</v>
      </c>
      <c r="D314" s="93" t="s">
        <v>209</v>
      </c>
      <c r="E314" s="143" t="s">
        <v>312</v>
      </c>
      <c r="F314" s="113" t="s">
        <v>226</v>
      </c>
      <c r="G314" s="123"/>
      <c r="H314" s="123"/>
      <c r="I314" s="511"/>
    </row>
    <row r="315" spans="1:9" s="107" customFormat="1" ht="47.25" customHeight="1" hidden="1">
      <c r="A315" s="122" t="s">
        <v>95</v>
      </c>
      <c r="B315" s="77" t="s">
        <v>416</v>
      </c>
      <c r="C315" s="68" t="s">
        <v>245</v>
      </c>
      <c r="D315" s="68" t="s">
        <v>209</v>
      </c>
      <c r="E315" s="78" t="s">
        <v>46</v>
      </c>
      <c r="F315" s="68"/>
      <c r="G315" s="129">
        <f aca="true" t="shared" si="24" ref="G315:H318">G316</f>
        <v>0</v>
      </c>
      <c r="H315" s="129">
        <f t="shared" si="24"/>
        <v>0</v>
      </c>
      <c r="I315" s="473"/>
    </row>
    <row r="316" spans="1:9" s="107" customFormat="1" ht="47.25" customHeight="1" hidden="1">
      <c r="A316" s="196" t="s">
        <v>462</v>
      </c>
      <c r="B316" s="48" t="s">
        <v>416</v>
      </c>
      <c r="C316" s="55" t="s">
        <v>245</v>
      </c>
      <c r="D316" s="55" t="s">
        <v>209</v>
      </c>
      <c r="E316" s="57" t="s">
        <v>463</v>
      </c>
      <c r="F316" s="57"/>
      <c r="G316" s="129">
        <f t="shared" si="24"/>
        <v>0</v>
      </c>
      <c r="H316" s="129">
        <f t="shared" si="24"/>
        <v>0</v>
      </c>
      <c r="I316" s="473"/>
    </row>
    <row r="317" spans="1:9" s="107" customFormat="1" ht="47.25" customHeight="1" hidden="1">
      <c r="A317" s="34" t="s">
        <v>114</v>
      </c>
      <c r="B317" s="48" t="s">
        <v>416</v>
      </c>
      <c r="C317" s="35" t="s">
        <v>245</v>
      </c>
      <c r="D317" s="35" t="s">
        <v>209</v>
      </c>
      <c r="E317" s="100" t="s">
        <v>463</v>
      </c>
      <c r="F317" s="35" t="s">
        <v>115</v>
      </c>
      <c r="G317" s="129">
        <f t="shared" si="24"/>
        <v>0</v>
      </c>
      <c r="H317" s="129">
        <f t="shared" si="24"/>
        <v>0</v>
      </c>
      <c r="I317" s="473"/>
    </row>
    <row r="318" spans="1:9" s="107" customFormat="1" ht="47.25" customHeight="1" hidden="1">
      <c r="A318" s="24" t="s">
        <v>116</v>
      </c>
      <c r="B318" s="48" t="s">
        <v>416</v>
      </c>
      <c r="C318" s="35" t="s">
        <v>245</v>
      </c>
      <c r="D318" s="35" t="s">
        <v>209</v>
      </c>
      <c r="E318" s="100" t="s">
        <v>463</v>
      </c>
      <c r="F318" s="35" t="s">
        <v>86</v>
      </c>
      <c r="G318" s="129">
        <f t="shared" si="24"/>
        <v>0</v>
      </c>
      <c r="H318" s="129">
        <f t="shared" si="24"/>
        <v>0</v>
      </c>
      <c r="I318" s="473"/>
    </row>
    <row r="319" spans="1:9" s="107" customFormat="1" ht="47.25" customHeight="1" hidden="1">
      <c r="A319" s="94" t="s">
        <v>345</v>
      </c>
      <c r="B319" s="48" t="s">
        <v>416</v>
      </c>
      <c r="C319" s="113" t="s">
        <v>245</v>
      </c>
      <c r="D319" s="113" t="s">
        <v>209</v>
      </c>
      <c r="E319" s="116" t="s">
        <v>463</v>
      </c>
      <c r="F319" s="113" t="s">
        <v>226</v>
      </c>
      <c r="G319" s="129"/>
      <c r="H319" s="129"/>
      <c r="I319" s="473"/>
    </row>
    <row r="320" spans="1:9" s="107" customFormat="1" ht="47.25" customHeight="1" hidden="1">
      <c r="A320" s="197"/>
      <c r="B320" s="48"/>
      <c r="C320" s="25"/>
      <c r="D320" s="25"/>
      <c r="E320" s="127"/>
      <c r="F320" s="35"/>
      <c r="G320" s="129"/>
      <c r="H320" s="129"/>
      <c r="I320" s="473"/>
    </row>
    <row r="321" spans="1:9" s="17" customFormat="1" ht="47.25" customHeight="1" hidden="1">
      <c r="A321" s="33" t="s">
        <v>252</v>
      </c>
      <c r="B321" s="47" t="s">
        <v>416</v>
      </c>
      <c r="C321" s="32" t="s">
        <v>255</v>
      </c>
      <c r="D321" s="32"/>
      <c r="E321" s="31"/>
      <c r="F321" s="32"/>
      <c r="G321" s="42">
        <f>G322</f>
        <v>0</v>
      </c>
      <c r="H321" s="42">
        <f>H322</f>
        <v>0</v>
      </c>
      <c r="I321" s="460"/>
    </row>
    <row r="322" spans="1:9" s="17" customFormat="1" ht="47.25" customHeight="1" hidden="1">
      <c r="A322" s="75" t="s">
        <v>253</v>
      </c>
      <c r="B322" s="47" t="s">
        <v>416</v>
      </c>
      <c r="C322" s="43" t="s">
        <v>255</v>
      </c>
      <c r="D322" s="43" t="s">
        <v>211</v>
      </c>
      <c r="E322" s="85"/>
      <c r="F322" s="43"/>
      <c r="G322" s="45">
        <f>G323</f>
        <v>0</v>
      </c>
      <c r="H322" s="45">
        <f>H323</f>
        <v>0</v>
      </c>
      <c r="I322" s="506"/>
    </row>
    <row r="323" spans="1:9" ht="47.25" customHeight="1" hidden="1">
      <c r="A323" s="122" t="s">
        <v>95</v>
      </c>
      <c r="B323" s="77" t="s">
        <v>416</v>
      </c>
      <c r="C323" s="68" t="s">
        <v>255</v>
      </c>
      <c r="D323" s="68" t="s">
        <v>211</v>
      </c>
      <c r="E323" s="78" t="s">
        <v>46</v>
      </c>
      <c r="F323" s="25"/>
      <c r="G323" s="40">
        <f>G324+G327+G330+G333</f>
        <v>0</v>
      </c>
      <c r="H323" s="40">
        <f>H324+H327+H330+H333</f>
        <v>0</v>
      </c>
      <c r="I323" s="478"/>
    </row>
    <row r="324" spans="1:9" s="5" customFormat="1" ht="47.25" customHeight="1" hidden="1">
      <c r="A324" s="56" t="s">
        <v>62</v>
      </c>
      <c r="B324" s="54" t="s">
        <v>416</v>
      </c>
      <c r="C324" s="55" t="s">
        <v>255</v>
      </c>
      <c r="D324" s="55" t="s">
        <v>211</v>
      </c>
      <c r="E324" s="57" t="s">
        <v>50</v>
      </c>
      <c r="F324" s="55"/>
      <c r="G324" s="58">
        <f>G326</f>
        <v>0</v>
      </c>
      <c r="H324" s="58">
        <f>H326</f>
        <v>0</v>
      </c>
      <c r="I324" s="481"/>
    </row>
    <row r="325" spans="1:9" s="5" customFormat="1" ht="47.25" customHeight="1" hidden="1">
      <c r="A325" s="34" t="s">
        <v>129</v>
      </c>
      <c r="B325" s="48" t="s">
        <v>416</v>
      </c>
      <c r="C325" s="25" t="s">
        <v>255</v>
      </c>
      <c r="D325" s="25" t="s">
        <v>211</v>
      </c>
      <c r="E325" s="31" t="s">
        <v>50</v>
      </c>
      <c r="F325" s="35" t="s">
        <v>130</v>
      </c>
      <c r="G325" s="58">
        <f>G326</f>
        <v>0</v>
      </c>
      <c r="H325" s="58">
        <f>H326</f>
        <v>0</v>
      </c>
      <c r="I325" s="481"/>
    </row>
    <row r="326" spans="1:9" ht="47.25" customHeight="1" hidden="1">
      <c r="A326" s="195" t="s">
        <v>414</v>
      </c>
      <c r="B326" s="48" t="s">
        <v>416</v>
      </c>
      <c r="C326" s="25" t="s">
        <v>255</v>
      </c>
      <c r="D326" s="25" t="s">
        <v>211</v>
      </c>
      <c r="E326" s="31" t="s">
        <v>50</v>
      </c>
      <c r="F326" s="25" t="s">
        <v>220</v>
      </c>
      <c r="G326" s="40"/>
      <c r="H326" s="40"/>
      <c r="I326" s="478"/>
    </row>
    <row r="327" spans="1:9" s="5" customFormat="1" ht="47.25" customHeight="1" hidden="1">
      <c r="A327" s="56" t="s">
        <v>68</v>
      </c>
      <c r="B327" s="54" t="s">
        <v>416</v>
      </c>
      <c r="C327" s="55" t="s">
        <v>255</v>
      </c>
      <c r="D327" s="55" t="s">
        <v>211</v>
      </c>
      <c r="E327" s="57" t="s">
        <v>51</v>
      </c>
      <c r="F327" s="55"/>
      <c r="G327" s="58">
        <f>G329</f>
        <v>0</v>
      </c>
      <c r="H327" s="58">
        <f>H329</f>
        <v>0</v>
      </c>
      <c r="I327" s="481"/>
    </row>
    <row r="328" spans="1:9" s="5" customFormat="1" ht="47.25" customHeight="1" hidden="1">
      <c r="A328" s="34" t="s">
        <v>129</v>
      </c>
      <c r="B328" s="48" t="s">
        <v>416</v>
      </c>
      <c r="C328" s="25" t="s">
        <v>255</v>
      </c>
      <c r="D328" s="25" t="s">
        <v>211</v>
      </c>
      <c r="E328" s="31" t="s">
        <v>51</v>
      </c>
      <c r="F328" s="35" t="s">
        <v>130</v>
      </c>
      <c r="G328" s="58">
        <f>G329</f>
        <v>0</v>
      </c>
      <c r="H328" s="58">
        <f>H329</f>
        <v>0</v>
      </c>
      <c r="I328" s="481"/>
    </row>
    <row r="329" spans="1:9" ht="47.25" customHeight="1" hidden="1">
      <c r="A329" s="195" t="s">
        <v>414</v>
      </c>
      <c r="B329" s="48" t="s">
        <v>416</v>
      </c>
      <c r="C329" s="25" t="s">
        <v>255</v>
      </c>
      <c r="D329" s="25" t="s">
        <v>211</v>
      </c>
      <c r="E329" s="31" t="s">
        <v>51</v>
      </c>
      <c r="F329" s="25" t="s">
        <v>220</v>
      </c>
      <c r="G329" s="40"/>
      <c r="H329" s="40"/>
      <c r="I329" s="478"/>
    </row>
    <row r="330" spans="1:9" s="5" customFormat="1" ht="47.25" customHeight="1" hidden="1">
      <c r="A330" s="56" t="s">
        <v>63</v>
      </c>
      <c r="B330" s="54" t="s">
        <v>416</v>
      </c>
      <c r="C330" s="55" t="s">
        <v>255</v>
      </c>
      <c r="D330" s="55" t="s">
        <v>211</v>
      </c>
      <c r="E330" s="57" t="s">
        <v>52</v>
      </c>
      <c r="F330" s="55"/>
      <c r="G330" s="58">
        <f>G332</f>
        <v>0</v>
      </c>
      <c r="H330" s="58">
        <f>H332</f>
        <v>0</v>
      </c>
      <c r="I330" s="481"/>
    </row>
    <row r="331" spans="1:9" s="5" customFormat="1" ht="47.25" customHeight="1" hidden="1">
      <c r="A331" s="34" t="s">
        <v>129</v>
      </c>
      <c r="B331" s="48" t="s">
        <v>416</v>
      </c>
      <c r="C331" s="25" t="s">
        <v>255</v>
      </c>
      <c r="D331" s="25" t="s">
        <v>211</v>
      </c>
      <c r="E331" s="31" t="s">
        <v>52</v>
      </c>
      <c r="F331" s="35" t="s">
        <v>130</v>
      </c>
      <c r="G331" s="58">
        <f>G332</f>
        <v>0</v>
      </c>
      <c r="H331" s="58">
        <f>H332</f>
        <v>0</v>
      </c>
      <c r="I331" s="481"/>
    </row>
    <row r="332" spans="1:9" ht="47.25" customHeight="1" hidden="1">
      <c r="A332" s="195" t="s">
        <v>414</v>
      </c>
      <c r="B332" s="48" t="s">
        <v>416</v>
      </c>
      <c r="C332" s="25" t="s">
        <v>255</v>
      </c>
      <c r="D332" s="25" t="s">
        <v>211</v>
      </c>
      <c r="E332" s="31" t="s">
        <v>52</v>
      </c>
      <c r="F332" s="25" t="s">
        <v>220</v>
      </c>
      <c r="G332" s="40"/>
      <c r="H332" s="40"/>
      <c r="I332" s="478"/>
    </row>
    <row r="333" spans="1:9" s="4" customFormat="1" ht="47.25" customHeight="1" hidden="1">
      <c r="A333" s="308" t="s">
        <v>567</v>
      </c>
      <c r="B333" s="54" t="s">
        <v>416</v>
      </c>
      <c r="C333" s="55" t="s">
        <v>255</v>
      </c>
      <c r="D333" s="55" t="s">
        <v>211</v>
      </c>
      <c r="E333" s="72" t="s">
        <v>568</v>
      </c>
      <c r="F333" s="55"/>
      <c r="G333" s="144">
        <f>G334</f>
        <v>0</v>
      </c>
      <c r="H333" s="144">
        <f>H334</f>
        <v>0</v>
      </c>
      <c r="I333" s="465"/>
    </row>
    <row r="334" spans="1:9" s="4" customFormat="1" ht="47.25" customHeight="1" hidden="1">
      <c r="A334" s="34" t="s">
        <v>129</v>
      </c>
      <c r="B334" s="48" t="s">
        <v>416</v>
      </c>
      <c r="C334" s="25" t="s">
        <v>255</v>
      </c>
      <c r="D334" s="25" t="s">
        <v>211</v>
      </c>
      <c r="E334" s="60" t="s">
        <v>568</v>
      </c>
      <c r="F334" s="25" t="s">
        <v>130</v>
      </c>
      <c r="G334" s="39">
        <f>G335</f>
        <v>0</v>
      </c>
      <c r="H334" s="39">
        <f>H335</f>
        <v>0</v>
      </c>
      <c r="I334" s="465"/>
    </row>
    <row r="335" spans="1:9" s="4" customFormat="1" ht="47.25" customHeight="1" hidden="1">
      <c r="A335" s="195" t="s">
        <v>414</v>
      </c>
      <c r="B335" s="48" t="s">
        <v>416</v>
      </c>
      <c r="C335" s="25" t="s">
        <v>255</v>
      </c>
      <c r="D335" s="25" t="s">
        <v>211</v>
      </c>
      <c r="E335" s="60" t="s">
        <v>46</v>
      </c>
      <c r="F335" s="25" t="s">
        <v>220</v>
      </c>
      <c r="G335" s="39"/>
      <c r="H335" s="39"/>
      <c r="I335" s="465"/>
    </row>
    <row r="336" spans="1:9" s="17" customFormat="1" ht="15" customHeight="1">
      <c r="A336" s="30" t="s">
        <v>254</v>
      </c>
      <c r="B336" s="48"/>
      <c r="C336" s="32"/>
      <c r="D336" s="32"/>
      <c r="E336" s="31"/>
      <c r="F336" s="32"/>
      <c r="G336" s="63">
        <f>G9+G80+G93+G106+G159+G256+G300+G307+G321</f>
        <v>29671.899999999998</v>
      </c>
      <c r="H336" s="63">
        <f>H9+H80+H93+H106+H159+H256+H300+H307+H321</f>
        <v>29753.2</v>
      </c>
      <c r="I336" s="512"/>
    </row>
    <row r="337" spans="7:8" ht="15.75">
      <c r="G337" s="276"/>
      <c r="H337" s="276"/>
    </row>
    <row r="338" spans="5:8" ht="15.75">
      <c r="E338" s="17"/>
      <c r="F338" s="513"/>
      <c r="G338" s="514"/>
      <c r="H338" s="514"/>
    </row>
    <row r="339" spans="5:8" ht="15.75">
      <c r="E339" s="17"/>
      <c r="F339" s="513"/>
      <c r="G339" s="515"/>
      <c r="H339" s="515"/>
    </row>
    <row r="340" spans="5:8" ht="15.75">
      <c r="E340" s="17"/>
      <c r="F340" s="513"/>
      <c r="G340" s="516"/>
      <c r="H340" s="516"/>
    </row>
    <row r="341" spans="5:8" ht="15.75">
      <c r="E341" s="17"/>
      <c r="F341" s="513"/>
      <c r="G341" s="516"/>
      <c r="H341" s="516"/>
    </row>
    <row r="342" spans="5:8" ht="15.75">
      <c r="E342" s="17"/>
      <c r="F342" s="513"/>
      <c r="G342" s="516"/>
      <c r="H342" s="516"/>
    </row>
    <row r="343" spans="5:8" ht="15.75">
      <c r="E343" s="17"/>
      <c r="F343" s="513"/>
      <c r="G343" s="516"/>
      <c r="H343" s="516"/>
    </row>
    <row r="344" spans="5:8" ht="15.75">
      <c r="E344" s="17"/>
      <c r="F344" s="513"/>
      <c r="G344" s="516"/>
      <c r="H344" s="516"/>
    </row>
    <row r="348" spans="2:9" s="5" customFormat="1" ht="15.75">
      <c r="B348" s="21"/>
      <c r="C348" s="7"/>
      <c r="D348" s="7"/>
      <c r="F348" s="7"/>
      <c r="G348" s="15"/>
      <c r="H348" s="15"/>
      <c r="I348" s="517"/>
    </row>
    <row r="357" spans="2:9" s="5" customFormat="1" ht="15.75">
      <c r="B357" s="21"/>
      <c r="C357" s="7"/>
      <c r="D357" s="7"/>
      <c r="F357" s="7"/>
      <c r="G357" s="15"/>
      <c r="H357" s="15"/>
      <c r="I357" s="517"/>
    </row>
    <row r="368" spans="2:5" ht="15.75">
      <c r="B368" s="49"/>
      <c r="C368" s="8"/>
      <c r="D368" s="8"/>
      <c r="E368" s="2"/>
    </row>
    <row r="369" spans="2:5" ht="15.75">
      <c r="B369" s="49"/>
      <c r="C369" s="8"/>
      <c r="D369" s="8"/>
      <c r="E369" s="2"/>
    </row>
    <row r="370" spans="2:5" ht="15.75">
      <c r="B370" s="49"/>
      <c r="C370" s="8"/>
      <c r="D370" s="8"/>
      <c r="E370" s="2"/>
    </row>
    <row r="371" spans="2:5" ht="15.75">
      <c r="B371" s="49"/>
      <c r="C371" s="8"/>
      <c r="D371" s="8"/>
      <c r="E371" s="2"/>
    </row>
    <row r="372" spans="2:5" ht="15.75">
      <c r="B372" s="49"/>
      <c r="C372" s="8"/>
      <c r="D372" s="8"/>
      <c r="E372" s="2"/>
    </row>
  </sheetData>
  <sheetProtection/>
  <mergeCells count="1">
    <mergeCell ref="A5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K272"/>
  <sheetViews>
    <sheetView view="pageBreakPreview" zoomScaleSheetLayoutView="100" zoomScalePageLayoutView="0" workbookViewId="0" topLeftCell="A1">
      <selection activeCell="C3" sqref="C3:G3"/>
    </sheetView>
  </sheetViews>
  <sheetFormatPr defaultColWidth="9.00390625" defaultRowHeight="12.75"/>
  <cols>
    <col min="1" max="1" width="62.25390625" style="309" customWidth="1"/>
    <col min="2" max="2" width="5.00390625" style="383" hidden="1" customWidth="1"/>
    <col min="3" max="3" width="4.00390625" style="384" hidden="1" customWidth="1"/>
    <col min="4" max="4" width="4.25390625" style="384" hidden="1" customWidth="1"/>
    <col min="5" max="5" width="15.625" style="384" customWidth="1"/>
    <col min="6" max="6" width="5.875" style="384" customWidth="1"/>
    <col min="7" max="7" width="12.00390625" style="387" customWidth="1"/>
    <col min="8" max="8" width="9.625" style="309" bestFit="1" customWidth="1"/>
    <col min="9" max="9" width="10.00390625" style="309" bestFit="1" customWidth="1"/>
    <col min="10" max="16384" width="9.125" style="309" customWidth="1"/>
  </cols>
  <sheetData>
    <row r="1" spans="1:7" s="4" customFormat="1" ht="15.75">
      <c r="A1" s="137"/>
      <c r="B1" s="191"/>
      <c r="C1" s="552" t="s">
        <v>639</v>
      </c>
      <c r="D1" s="552"/>
      <c r="E1" s="552"/>
      <c r="F1" s="552"/>
      <c r="G1" s="552"/>
    </row>
    <row r="2" spans="1:7" s="4" customFormat="1" ht="15.75">
      <c r="A2" s="137"/>
      <c r="B2" s="191"/>
      <c r="C2" s="552" t="s">
        <v>584</v>
      </c>
      <c r="D2" s="552"/>
      <c r="E2" s="552"/>
      <c r="F2" s="552"/>
      <c r="G2" s="552"/>
    </row>
    <row r="3" spans="1:7" s="4" customFormat="1" ht="15.75">
      <c r="A3" s="137"/>
      <c r="B3" s="191"/>
      <c r="C3" s="552" t="s">
        <v>640</v>
      </c>
      <c r="D3" s="552"/>
      <c r="E3" s="552"/>
      <c r="F3" s="552"/>
      <c r="G3" s="552"/>
    </row>
    <row r="4" spans="1:7" s="4" customFormat="1" ht="15.75">
      <c r="A4" s="137"/>
      <c r="B4" s="191"/>
      <c r="C4" s="138"/>
      <c r="D4" s="138"/>
      <c r="E4" s="139"/>
      <c r="F4" s="139"/>
      <c r="G4" s="140"/>
    </row>
    <row r="5" spans="1:8" s="4" customFormat="1" ht="68.25" customHeight="1">
      <c r="A5" s="553" t="s">
        <v>574</v>
      </c>
      <c r="B5" s="553"/>
      <c r="C5" s="553"/>
      <c r="D5" s="553"/>
      <c r="E5" s="553"/>
      <c r="F5" s="553"/>
      <c r="G5" s="554"/>
      <c r="H5" s="141"/>
    </row>
    <row r="6" spans="1:7" ht="12" customHeight="1">
      <c r="A6" s="310"/>
      <c r="B6" s="311"/>
      <c r="C6" s="312"/>
      <c r="D6" s="312"/>
      <c r="E6" s="312"/>
      <c r="F6" s="312"/>
      <c r="G6" s="313"/>
    </row>
    <row r="7" spans="1:7" s="316" customFormat="1" ht="33" customHeight="1">
      <c r="A7" s="314" t="s">
        <v>216</v>
      </c>
      <c r="B7" s="314"/>
      <c r="C7" s="314" t="s">
        <v>104</v>
      </c>
      <c r="D7" s="314" t="s">
        <v>105</v>
      </c>
      <c r="E7" s="314" t="s">
        <v>319</v>
      </c>
      <c r="F7" s="314" t="s">
        <v>107</v>
      </c>
      <c r="G7" s="315" t="s">
        <v>108</v>
      </c>
    </row>
    <row r="8" spans="1:7" ht="12" customHeight="1">
      <c r="A8" s="317">
        <v>1</v>
      </c>
      <c r="B8" s="317">
        <v>2</v>
      </c>
      <c r="C8" s="317">
        <v>3</v>
      </c>
      <c r="D8" s="317">
        <v>4</v>
      </c>
      <c r="E8" s="317">
        <v>2</v>
      </c>
      <c r="F8" s="317">
        <v>3</v>
      </c>
      <c r="G8" s="318">
        <v>4</v>
      </c>
    </row>
    <row r="9" spans="1:7" ht="33" customHeight="1">
      <c r="A9" s="91" t="s">
        <v>572</v>
      </c>
      <c r="B9" s="320" t="s">
        <v>416</v>
      </c>
      <c r="C9" s="321" t="s">
        <v>210</v>
      </c>
      <c r="D9" s="321" t="s">
        <v>212</v>
      </c>
      <c r="E9" s="321" t="s">
        <v>97</v>
      </c>
      <c r="F9" s="321"/>
      <c r="G9" s="322">
        <f>G10+G27+G41</f>
        <v>6918.549669999999</v>
      </c>
    </row>
    <row r="10" spans="1:7" ht="17.25" customHeight="1">
      <c r="A10" s="323" t="s">
        <v>301</v>
      </c>
      <c r="B10" s="324" t="s">
        <v>416</v>
      </c>
      <c r="C10" s="325" t="s">
        <v>210</v>
      </c>
      <c r="D10" s="325" t="s">
        <v>212</v>
      </c>
      <c r="E10" s="325" t="s">
        <v>302</v>
      </c>
      <c r="F10" s="325"/>
      <c r="G10" s="327">
        <f>G11+G16+G20</f>
        <v>4235.34967</v>
      </c>
    </row>
    <row r="11" spans="1:7" ht="30" customHeight="1">
      <c r="A11" s="328" t="s">
        <v>379</v>
      </c>
      <c r="B11" s="329" t="s">
        <v>416</v>
      </c>
      <c r="C11" s="330" t="s">
        <v>214</v>
      </c>
      <c r="D11" s="330" t="s">
        <v>208</v>
      </c>
      <c r="E11" s="325" t="s">
        <v>303</v>
      </c>
      <c r="F11" s="331" t="s">
        <v>417</v>
      </c>
      <c r="G11" s="332">
        <f>G12</f>
        <v>2874.3999999999996</v>
      </c>
    </row>
    <row r="12" spans="1:7" ht="42" customHeight="1">
      <c r="A12" s="333" t="s">
        <v>110</v>
      </c>
      <c r="B12" s="329" t="s">
        <v>416</v>
      </c>
      <c r="C12" s="334" t="s">
        <v>214</v>
      </c>
      <c r="D12" s="334" t="s">
        <v>208</v>
      </c>
      <c r="E12" s="325" t="s">
        <v>303</v>
      </c>
      <c r="F12" s="335" t="s">
        <v>265</v>
      </c>
      <c r="G12" s="332">
        <f>'расходы 2021 год'!G270</f>
        <v>2874.3999999999996</v>
      </c>
    </row>
    <row r="13" spans="1:7" s="337" customFormat="1" ht="27" customHeight="1" hidden="1">
      <c r="A13" s="336" t="s">
        <v>156</v>
      </c>
      <c r="B13" s="329" t="s">
        <v>416</v>
      </c>
      <c r="C13" s="334" t="s">
        <v>214</v>
      </c>
      <c r="D13" s="334" t="s">
        <v>208</v>
      </c>
      <c r="E13" s="352" t="s">
        <v>303</v>
      </c>
      <c r="F13" s="334" t="s">
        <v>240</v>
      </c>
      <c r="G13" s="327"/>
    </row>
    <row r="14" spans="1:7" ht="27" customHeight="1" hidden="1">
      <c r="A14" s="336" t="s">
        <v>137</v>
      </c>
      <c r="B14" s="329" t="s">
        <v>416</v>
      </c>
      <c r="C14" s="334" t="s">
        <v>214</v>
      </c>
      <c r="D14" s="334" t="s">
        <v>208</v>
      </c>
      <c r="E14" s="352" t="s">
        <v>303</v>
      </c>
      <c r="F14" s="334" t="s">
        <v>241</v>
      </c>
      <c r="G14" s="332"/>
    </row>
    <row r="15" spans="1:7" ht="27" customHeight="1" hidden="1">
      <c r="A15" s="336" t="s">
        <v>138</v>
      </c>
      <c r="B15" s="329" t="s">
        <v>416</v>
      </c>
      <c r="C15" s="334" t="s">
        <v>214</v>
      </c>
      <c r="D15" s="334" t="s">
        <v>208</v>
      </c>
      <c r="E15" s="352" t="s">
        <v>303</v>
      </c>
      <c r="F15" s="334" t="s">
        <v>78</v>
      </c>
      <c r="G15" s="332"/>
    </row>
    <row r="16" spans="1:7" ht="24" customHeight="1">
      <c r="A16" s="336" t="s">
        <v>380</v>
      </c>
      <c r="B16" s="329" t="s">
        <v>416</v>
      </c>
      <c r="C16" s="334" t="s">
        <v>214</v>
      </c>
      <c r="D16" s="334" t="s">
        <v>208</v>
      </c>
      <c r="E16" s="352" t="s">
        <v>303</v>
      </c>
      <c r="F16" s="334" t="s">
        <v>115</v>
      </c>
      <c r="G16" s="332">
        <f>G17</f>
        <v>1341.94967</v>
      </c>
    </row>
    <row r="17" spans="1:7" s="337" customFormat="1" ht="27" customHeight="1">
      <c r="A17" s="338" t="s">
        <v>114</v>
      </c>
      <c r="B17" s="329" t="s">
        <v>416</v>
      </c>
      <c r="C17" s="334" t="s">
        <v>214</v>
      </c>
      <c r="D17" s="334" t="s">
        <v>208</v>
      </c>
      <c r="E17" s="354" t="s">
        <v>304</v>
      </c>
      <c r="F17" s="334" t="s">
        <v>86</v>
      </c>
      <c r="G17" s="327">
        <f>'расходы 2021 год'!K276</f>
        <v>1341.94967</v>
      </c>
    </row>
    <row r="18" spans="1:7" s="337" customFormat="1" ht="27.75" customHeight="1" hidden="1">
      <c r="A18" s="339" t="s">
        <v>116</v>
      </c>
      <c r="B18" s="329" t="s">
        <v>416</v>
      </c>
      <c r="C18" s="334" t="s">
        <v>214</v>
      </c>
      <c r="D18" s="334" t="s">
        <v>208</v>
      </c>
      <c r="E18" s="354" t="s">
        <v>304</v>
      </c>
      <c r="F18" s="334" t="s">
        <v>225</v>
      </c>
      <c r="G18" s="340"/>
    </row>
    <row r="19" spans="1:7" ht="28.5" customHeight="1" hidden="1">
      <c r="A19" s="336" t="s">
        <v>224</v>
      </c>
      <c r="B19" s="329" t="s">
        <v>416</v>
      </c>
      <c r="C19" s="334" t="s">
        <v>214</v>
      </c>
      <c r="D19" s="334" t="s">
        <v>208</v>
      </c>
      <c r="E19" s="354" t="s">
        <v>304</v>
      </c>
      <c r="F19" s="334" t="s">
        <v>226</v>
      </c>
      <c r="G19" s="341"/>
    </row>
    <row r="20" spans="1:7" ht="24.75" customHeight="1">
      <c r="A20" s="336" t="s">
        <v>345</v>
      </c>
      <c r="B20" s="329" t="s">
        <v>416</v>
      </c>
      <c r="C20" s="334" t="s">
        <v>214</v>
      </c>
      <c r="D20" s="334" t="s">
        <v>208</v>
      </c>
      <c r="E20" s="354" t="s">
        <v>304</v>
      </c>
      <c r="F20" s="334" t="s">
        <v>117</v>
      </c>
      <c r="G20" s="341">
        <f>'расходы 2021 год'!K280</f>
        <v>19</v>
      </c>
    </row>
    <row r="21" spans="1:7" ht="18" customHeight="1" hidden="1">
      <c r="A21" s="336"/>
      <c r="B21" s="329"/>
      <c r="C21" s="334"/>
      <c r="D21" s="334"/>
      <c r="E21" s="354"/>
      <c r="F21" s="334"/>
      <c r="G21" s="341"/>
    </row>
    <row r="22" spans="1:7" ht="18" customHeight="1" hidden="1">
      <c r="A22" s="336"/>
      <c r="B22" s="329"/>
      <c r="C22" s="334"/>
      <c r="D22" s="334"/>
      <c r="E22" s="354"/>
      <c r="F22" s="334"/>
      <c r="G22" s="341"/>
    </row>
    <row r="23" spans="1:7" ht="28.5" customHeight="1" hidden="1">
      <c r="A23" s="336"/>
      <c r="B23" s="329"/>
      <c r="C23" s="334"/>
      <c r="D23" s="334"/>
      <c r="E23" s="354"/>
      <c r="F23" s="334"/>
      <c r="G23" s="341"/>
    </row>
    <row r="24" spans="1:7" ht="28.5" customHeight="1" hidden="1">
      <c r="A24" s="336"/>
      <c r="B24" s="329"/>
      <c r="C24" s="334"/>
      <c r="D24" s="334"/>
      <c r="E24" s="354"/>
      <c r="F24" s="334"/>
      <c r="G24" s="341"/>
    </row>
    <row r="25" spans="1:7" ht="28.5" customHeight="1" hidden="1">
      <c r="A25" s="328"/>
      <c r="B25" s="329"/>
      <c r="C25" s="334"/>
      <c r="D25" s="334"/>
      <c r="E25" s="354"/>
      <c r="F25" s="334"/>
      <c r="G25" s="341"/>
    </row>
    <row r="26" spans="1:7" ht="28.5" customHeight="1" hidden="1">
      <c r="A26" s="338"/>
      <c r="B26" s="329"/>
      <c r="C26" s="334"/>
      <c r="D26" s="334"/>
      <c r="E26" s="325"/>
      <c r="F26" s="334"/>
      <c r="G26" s="341"/>
    </row>
    <row r="27" spans="1:7" ht="27" customHeight="1">
      <c r="A27" s="328" t="s">
        <v>381</v>
      </c>
      <c r="B27" s="329" t="s">
        <v>416</v>
      </c>
      <c r="C27" s="334" t="s">
        <v>214</v>
      </c>
      <c r="D27" s="334" t="s">
        <v>208</v>
      </c>
      <c r="E27" s="325" t="s">
        <v>305</v>
      </c>
      <c r="F27" s="331"/>
      <c r="G27" s="341">
        <f>G28+G34</f>
        <v>1367.9</v>
      </c>
    </row>
    <row r="28" spans="1:7" ht="17.25" customHeight="1">
      <c r="A28" s="336" t="s">
        <v>156</v>
      </c>
      <c r="B28" s="329" t="s">
        <v>416</v>
      </c>
      <c r="C28" s="330" t="s">
        <v>214</v>
      </c>
      <c r="D28" s="330" t="s">
        <v>208</v>
      </c>
      <c r="E28" s="325" t="s">
        <v>306</v>
      </c>
      <c r="F28" s="335"/>
      <c r="G28" s="341">
        <f>G29</f>
        <v>1315.3000000000002</v>
      </c>
    </row>
    <row r="29" spans="1:7" ht="27.75" customHeight="1">
      <c r="A29" s="336" t="s">
        <v>137</v>
      </c>
      <c r="B29" s="329" t="s">
        <v>416</v>
      </c>
      <c r="C29" s="334" t="s">
        <v>214</v>
      </c>
      <c r="D29" s="334" t="s">
        <v>208</v>
      </c>
      <c r="E29" s="352" t="s">
        <v>306</v>
      </c>
      <c r="F29" s="335" t="s">
        <v>417</v>
      </c>
      <c r="G29" s="340">
        <f>G30</f>
        <v>1315.3000000000002</v>
      </c>
    </row>
    <row r="30" spans="1:7" ht="17.25" customHeight="1">
      <c r="A30" s="336" t="s">
        <v>138</v>
      </c>
      <c r="B30" s="329" t="s">
        <v>416</v>
      </c>
      <c r="C30" s="334" t="s">
        <v>214</v>
      </c>
      <c r="D30" s="334" t="s">
        <v>208</v>
      </c>
      <c r="E30" s="352" t="s">
        <v>306</v>
      </c>
      <c r="F30" s="335" t="s">
        <v>265</v>
      </c>
      <c r="G30" s="341">
        <f>'расходы 2021 год'!G288</f>
        <v>1315.3000000000002</v>
      </c>
    </row>
    <row r="31" spans="1:7" ht="27.75" customHeight="1" hidden="1">
      <c r="A31" s="336" t="s">
        <v>139</v>
      </c>
      <c r="B31" s="329" t="s">
        <v>416</v>
      </c>
      <c r="C31" s="334" t="s">
        <v>214</v>
      </c>
      <c r="D31" s="334" t="s">
        <v>208</v>
      </c>
      <c r="E31" s="352" t="s">
        <v>306</v>
      </c>
      <c r="F31" s="334" t="s">
        <v>240</v>
      </c>
      <c r="G31" s="341"/>
    </row>
    <row r="32" spans="1:7" ht="27.75" customHeight="1" hidden="1">
      <c r="A32" s="336" t="s">
        <v>383</v>
      </c>
      <c r="B32" s="329" t="s">
        <v>416</v>
      </c>
      <c r="C32" s="334" t="s">
        <v>214</v>
      </c>
      <c r="D32" s="334" t="s">
        <v>208</v>
      </c>
      <c r="E32" s="352" t="s">
        <v>306</v>
      </c>
      <c r="F32" s="334" t="s">
        <v>241</v>
      </c>
      <c r="G32" s="341"/>
    </row>
    <row r="33" spans="1:7" ht="43.5" customHeight="1" hidden="1">
      <c r="A33" s="338" t="s">
        <v>114</v>
      </c>
      <c r="B33" s="329" t="s">
        <v>416</v>
      </c>
      <c r="C33" s="334" t="s">
        <v>214</v>
      </c>
      <c r="D33" s="334" t="s">
        <v>208</v>
      </c>
      <c r="E33" s="354" t="s">
        <v>307</v>
      </c>
      <c r="F33" s="334" t="s">
        <v>78</v>
      </c>
      <c r="G33" s="342"/>
    </row>
    <row r="34" spans="1:7" s="337" customFormat="1" ht="24" customHeight="1">
      <c r="A34" s="339" t="s">
        <v>116</v>
      </c>
      <c r="B34" s="329" t="s">
        <v>416</v>
      </c>
      <c r="C34" s="334" t="s">
        <v>214</v>
      </c>
      <c r="D34" s="334" t="s">
        <v>208</v>
      </c>
      <c r="E34" s="354" t="s">
        <v>307</v>
      </c>
      <c r="F34" s="334"/>
      <c r="G34" s="341">
        <f>G35</f>
        <v>52.6</v>
      </c>
    </row>
    <row r="35" spans="1:7" ht="15.75" customHeight="1">
      <c r="A35" s="336" t="s">
        <v>224</v>
      </c>
      <c r="B35" s="329" t="s">
        <v>416</v>
      </c>
      <c r="C35" s="334" t="s">
        <v>214</v>
      </c>
      <c r="D35" s="334" t="s">
        <v>208</v>
      </c>
      <c r="E35" s="354" t="s">
        <v>307</v>
      </c>
      <c r="F35" s="334" t="s">
        <v>115</v>
      </c>
      <c r="G35" s="341">
        <f>G36</f>
        <v>52.6</v>
      </c>
    </row>
    <row r="36" spans="2:7" ht="29.25" customHeight="1">
      <c r="B36" s="329" t="s">
        <v>416</v>
      </c>
      <c r="C36" s="334" t="s">
        <v>214</v>
      </c>
      <c r="D36" s="334" t="s">
        <v>208</v>
      </c>
      <c r="E36" s="354" t="s">
        <v>307</v>
      </c>
      <c r="F36" s="334" t="s">
        <v>86</v>
      </c>
      <c r="G36" s="341">
        <f>'расходы 2021 год'!K294</f>
        <v>52.6</v>
      </c>
    </row>
    <row r="37" spans="1:7" ht="31.5" customHeight="1" hidden="1">
      <c r="A37" s="328" t="s">
        <v>385</v>
      </c>
      <c r="B37" s="329" t="s">
        <v>416</v>
      </c>
      <c r="C37" s="334" t="s">
        <v>214</v>
      </c>
      <c r="D37" s="334" t="s">
        <v>208</v>
      </c>
      <c r="E37" s="354" t="s">
        <v>307</v>
      </c>
      <c r="F37" s="334" t="s">
        <v>225</v>
      </c>
      <c r="G37" s="341"/>
    </row>
    <row r="38" spans="1:7" ht="42.75" customHeight="1" hidden="1">
      <c r="A38" s="333" t="s">
        <v>110</v>
      </c>
      <c r="B38" s="329" t="s">
        <v>416</v>
      </c>
      <c r="C38" s="334" t="s">
        <v>214</v>
      </c>
      <c r="D38" s="334" t="s">
        <v>208</v>
      </c>
      <c r="E38" s="325" t="s">
        <v>308</v>
      </c>
      <c r="F38" s="334" t="s">
        <v>226</v>
      </c>
      <c r="G38" s="342"/>
    </row>
    <row r="39" spans="1:7" ht="42.75" customHeight="1" hidden="1">
      <c r="A39" s="336" t="s">
        <v>156</v>
      </c>
      <c r="B39" s="329"/>
      <c r="C39" s="334"/>
      <c r="D39" s="334"/>
      <c r="E39" s="354" t="s">
        <v>308</v>
      </c>
      <c r="F39" s="334"/>
      <c r="G39" s="341"/>
    </row>
    <row r="40" spans="1:7" ht="42.75" customHeight="1" hidden="1">
      <c r="A40" s="333" t="s">
        <v>110</v>
      </c>
      <c r="B40" s="329"/>
      <c r="C40" s="334"/>
      <c r="D40" s="334"/>
      <c r="E40" s="354" t="s">
        <v>308</v>
      </c>
      <c r="F40" s="334" t="s">
        <v>417</v>
      </c>
      <c r="G40" s="341"/>
    </row>
    <row r="41" spans="1:7" ht="26.25" customHeight="1">
      <c r="A41" s="328" t="s">
        <v>384</v>
      </c>
      <c r="B41" s="343" t="s">
        <v>416</v>
      </c>
      <c r="C41" s="344" t="s">
        <v>214</v>
      </c>
      <c r="D41" s="344" t="s">
        <v>208</v>
      </c>
      <c r="E41" s="325" t="s">
        <v>148</v>
      </c>
      <c r="F41" s="344"/>
      <c r="G41" s="340">
        <f>G42</f>
        <v>1315.3000000000002</v>
      </c>
    </row>
    <row r="42" spans="1:7" ht="27" customHeight="1">
      <c r="A42" s="336" t="s">
        <v>385</v>
      </c>
      <c r="B42" s="329" t="s">
        <v>416</v>
      </c>
      <c r="C42" s="334" t="s">
        <v>214</v>
      </c>
      <c r="D42" s="334" t="s">
        <v>208</v>
      </c>
      <c r="E42" s="354" t="s">
        <v>149</v>
      </c>
      <c r="F42" s="334"/>
      <c r="G42" s="340">
        <f>G43</f>
        <v>1315.3000000000002</v>
      </c>
    </row>
    <row r="43" spans="1:7" ht="29.25" customHeight="1">
      <c r="A43" s="333" t="s">
        <v>110</v>
      </c>
      <c r="B43" s="329" t="s">
        <v>416</v>
      </c>
      <c r="C43" s="334" t="s">
        <v>214</v>
      </c>
      <c r="D43" s="334" t="s">
        <v>208</v>
      </c>
      <c r="E43" s="354" t="s">
        <v>149</v>
      </c>
      <c r="F43" s="334" t="s">
        <v>417</v>
      </c>
      <c r="G43" s="341">
        <f>G44</f>
        <v>1315.3000000000002</v>
      </c>
    </row>
    <row r="44" spans="1:7" ht="18.75" customHeight="1">
      <c r="A44" s="336" t="s">
        <v>156</v>
      </c>
      <c r="B44" s="329" t="s">
        <v>416</v>
      </c>
      <c r="C44" s="334" t="s">
        <v>214</v>
      </c>
      <c r="D44" s="334" t="s">
        <v>208</v>
      </c>
      <c r="E44" s="354" t="s">
        <v>149</v>
      </c>
      <c r="F44" s="335" t="s">
        <v>265</v>
      </c>
      <c r="G44" s="341">
        <f>'расходы 2021 год'!G300</f>
        <v>1315.3000000000002</v>
      </c>
    </row>
    <row r="45" spans="1:7" ht="39.75" customHeight="1">
      <c r="A45" s="91" t="s">
        <v>624</v>
      </c>
      <c r="B45" s="329"/>
      <c r="C45" s="334"/>
      <c r="D45" s="334"/>
      <c r="E45" s="321" t="s">
        <v>99</v>
      </c>
      <c r="F45" s="335"/>
      <c r="G45" s="345">
        <f>G46</f>
        <v>5036.70695</v>
      </c>
    </row>
    <row r="46" spans="1:7" ht="42" customHeight="1">
      <c r="A46" s="346" t="str">
        <f>'[1]расходы 2020г'!A128</f>
        <v>Основное мероприятие" Сохранность автомобильных дорог на территориимуниципального образования" Приамурское городское поселение"</v>
      </c>
      <c r="B46" s="329"/>
      <c r="C46" s="334"/>
      <c r="D46" s="334"/>
      <c r="E46" s="325" t="s">
        <v>276</v>
      </c>
      <c r="F46" s="334"/>
      <c r="G46" s="341">
        <f>G47+G50+G53+G56+G59+G62</f>
        <v>5036.70695</v>
      </c>
    </row>
    <row r="47" spans="1:7" s="349" customFormat="1" ht="36" customHeight="1">
      <c r="A47" s="347" t="str">
        <f>'[1]расходы 2020г'!A130</f>
        <v>Содержание автомобильных дорог местного значения в зимний и летний периоды</v>
      </c>
      <c r="B47" s="329"/>
      <c r="C47" s="334"/>
      <c r="D47" s="334"/>
      <c r="E47" s="354" t="s">
        <v>277</v>
      </c>
      <c r="F47" s="335"/>
      <c r="G47" s="348">
        <f>G48</f>
        <v>635</v>
      </c>
    </row>
    <row r="48" spans="1:7" s="351" customFormat="1" ht="32.25" customHeight="1">
      <c r="A48" s="338" t="s">
        <v>114</v>
      </c>
      <c r="B48" s="329"/>
      <c r="C48" s="334"/>
      <c r="D48" s="334"/>
      <c r="E48" s="354" t="s">
        <v>277</v>
      </c>
      <c r="F48" s="334" t="s">
        <v>115</v>
      </c>
      <c r="G48" s="350">
        <f>G49</f>
        <v>635</v>
      </c>
    </row>
    <row r="49" spans="1:7" ht="36" customHeight="1">
      <c r="A49" s="339" t="s">
        <v>116</v>
      </c>
      <c r="B49" s="329"/>
      <c r="C49" s="334"/>
      <c r="D49" s="334"/>
      <c r="E49" s="354" t="s">
        <v>277</v>
      </c>
      <c r="F49" s="334" t="s">
        <v>86</v>
      </c>
      <c r="G49" s="350">
        <f>'расходы 2021 год'!K120</f>
        <v>635</v>
      </c>
    </row>
    <row r="50" spans="1:7" ht="31.5" customHeight="1">
      <c r="A50" s="338" t="s">
        <v>143</v>
      </c>
      <c r="B50" s="329"/>
      <c r="C50" s="334"/>
      <c r="D50" s="334"/>
      <c r="E50" s="354" t="s">
        <v>278</v>
      </c>
      <c r="F50" s="335"/>
      <c r="G50" s="350">
        <f>G51</f>
        <v>3126.70695</v>
      </c>
    </row>
    <row r="51" spans="1:7" ht="27" customHeight="1">
      <c r="A51" s="338" t="s">
        <v>114</v>
      </c>
      <c r="B51" s="329"/>
      <c r="C51" s="334"/>
      <c r="D51" s="334"/>
      <c r="E51" s="354" t="s">
        <v>278</v>
      </c>
      <c r="F51" s="335" t="s">
        <v>115</v>
      </c>
      <c r="G51" s="350">
        <f>G52</f>
        <v>3126.70695</v>
      </c>
    </row>
    <row r="52" spans="1:7" ht="25.5">
      <c r="A52" s="339" t="s">
        <v>116</v>
      </c>
      <c r="B52" s="324"/>
      <c r="C52" s="352"/>
      <c r="D52" s="352"/>
      <c r="E52" s="354" t="s">
        <v>278</v>
      </c>
      <c r="F52" s="352" t="s">
        <v>86</v>
      </c>
      <c r="G52" s="332">
        <f>'расходы 2021 год'!K124</f>
        <v>3126.70695</v>
      </c>
    </row>
    <row r="53" spans="1:7" ht="15.75">
      <c r="A53" s="336" t="s">
        <v>144</v>
      </c>
      <c r="B53" s="324"/>
      <c r="C53" s="352"/>
      <c r="D53" s="352"/>
      <c r="E53" s="354" t="s">
        <v>279</v>
      </c>
      <c r="F53" s="352"/>
      <c r="G53" s="332">
        <f>G54</f>
        <v>30</v>
      </c>
    </row>
    <row r="54" spans="1:7" ht="25.5">
      <c r="A54" s="338" t="s">
        <v>114</v>
      </c>
      <c r="B54" s="324"/>
      <c r="C54" s="352"/>
      <c r="D54" s="352"/>
      <c r="E54" s="354" t="s">
        <v>279</v>
      </c>
      <c r="F54" s="330" t="s">
        <v>115</v>
      </c>
      <c r="G54" s="332">
        <f>G55</f>
        <v>30</v>
      </c>
    </row>
    <row r="55" spans="1:7" ht="25.5">
      <c r="A55" s="339" t="s">
        <v>116</v>
      </c>
      <c r="B55" s="324"/>
      <c r="C55" s="352"/>
      <c r="D55" s="352"/>
      <c r="E55" s="354" t="s">
        <v>279</v>
      </c>
      <c r="F55" s="330" t="s">
        <v>86</v>
      </c>
      <c r="G55" s="332">
        <f>'расходы 2021 год'!I128</f>
        <v>30</v>
      </c>
    </row>
    <row r="56" spans="1:7" ht="15.75">
      <c r="A56" s="336" t="s">
        <v>145</v>
      </c>
      <c r="B56" s="324"/>
      <c r="C56" s="352"/>
      <c r="D56" s="352"/>
      <c r="E56" s="354" t="s">
        <v>280</v>
      </c>
      <c r="F56" s="353"/>
      <c r="G56" s="332">
        <f>G57</f>
        <v>150</v>
      </c>
    </row>
    <row r="57" spans="1:7" ht="25.5">
      <c r="A57" s="338" t="s">
        <v>114</v>
      </c>
      <c r="B57" s="324"/>
      <c r="C57" s="352"/>
      <c r="D57" s="352"/>
      <c r="E57" s="354" t="s">
        <v>280</v>
      </c>
      <c r="F57" s="330" t="s">
        <v>115</v>
      </c>
      <c r="G57" s="332">
        <f>G58</f>
        <v>150</v>
      </c>
    </row>
    <row r="58" spans="1:7" ht="25.5">
      <c r="A58" s="339" t="s">
        <v>116</v>
      </c>
      <c r="B58" s="324"/>
      <c r="C58" s="352"/>
      <c r="D58" s="352"/>
      <c r="E58" s="354" t="s">
        <v>280</v>
      </c>
      <c r="F58" s="330" t="s">
        <v>86</v>
      </c>
      <c r="G58" s="332">
        <f>'расходы 2021 год'!I132</f>
        <v>150</v>
      </c>
    </row>
    <row r="59" spans="1:7" ht="15.75">
      <c r="A59" s="336" t="s">
        <v>540</v>
      </c>
      <c r="B59" s="324"/>
      <c r="C59" s="352"/>
      <c r="D59" s="352"/>
      <c r="E59" s="354" t="s">
        <v>541</v>
      </c>
      <c r="F59" s="354"/>
      <c r="G59" s="332">
        <f>G60</f>
        <v>995</v>
      </c>
    </row>
    <row r="60" spans="1:7" ht="25.5">
      <c r="A60" s="338" t="s">
        <v>114</v>
      </c>
      <c r="B60" s="324"/>
      <c r="C60" s="352"/>
      <c r="D60" s="352"/>
      <c r="E60" s="354" t="s">
        <v>541</v>
      </c>
      <c r="F60" s="354" t="s">
        <v>115</v>
      </c>
      <c r="G60" s="332">
        <f>G61</f>
        <v>995</v>
      </c>
    </row>
    <row r="61" spans="1:7" ht="25.5">
      <c r="A61" s="339" t="s">
        <v>116</v>
      </c>
      <c r="B61" s="324"/>
      <c r="C61" s="352"/>
      <c r="D61" s="352"/>
      <c r="E61" s="354" t="s">
        <v>541</v>
      </c>
      <c r="F61" s="354" t="s">
        <v>86</v>
      </c>
      <c r="G61" s="332">
        <f>'расходы 2021 год'!K136</f>
        <v>995</v>
      </c>
    </row>
    <row r="62" spans="1:7" ht="15.75">
      <c r="A62" s="336" t="s">
        <v>542</v>
      </c>
      <c r="B62" s="324"/>
      <c r="C62" s="352"/>
      <c r="D62" s="352"/>
      <c r="E62" s="354" t="s">
        <v>543</v>
      </c>
      <c r="F62" s="354"/>
      <c r="G62" s="332">
        <f>G63</f>
        <v>100</v>
      </c>
    </row>
    <row r="63" spans="1:7" ht="25.5">
      <c r="A63" s="338" t="s">
        <v>114</v>
      </c>
      <c r="B63" s="324"/>
      <c r="C63" s="352"/>
      <c r="D63" s="352"/>
      <c r="E63" s="354" t="s">
        <v>543</v>
      </c>
      <c r="F63" s="354" t="s">
        <v>115</v>
      </c>
      <c r="G63" s="332">
        <f>G64</f>
        <v>100</v>
      </c>
    </row>
    <row r="64" spans="1:7" ht="25.5">
      <c r="A64" s="339" t="s">
        <v>116</v>
      </c>
      <c r="B64" s="324"/>
      <c r="C64" s="352"/>
      <c r="D64" s="352"/>
      <c r="E64" s="354" t="s">
        <v>543</v>
      </c>
      <c r="F64" s="354" t="s">
        <v>86</v>
      </c>
      <c r="G64" s="332">
        <f>'расходы 2021 год'!K140</f>
        <v>100</v>
      </c>
    </row>
    <row r="65" spans="1:7" ht="52.5" customHeight="1">
      <c r="A65" s="91" t="s">
        <v>309</v>
      </c>
      <c r="B65" s="324"/>
      <c r="C65" s="352"/>
      <c r="D65" s="352"/>
      <c r="E65" s="78" t="s">
        <v>100</v>
      </c>
      <c r="F65" s="355"/>
      <c r="G65" s="332">
        <f>G66</f>
        <v>2.675</v>
      </c>
    </row>
    <row r="66" spans="1:7" ht="25.5">
      <c r="A66" s="196" t="s">
        <v>311</v>
      </c>
      <c r="B66" s="324"/>
      <c r="C66" s="352"/>
      <c r="D66" s="352"/>
      <c r="E66" s="57" t="s">
        <v>310</v>
      </c>
      <c r="F66" s="344"/>
      <c r="G66" s="332">
        <f>G67</f>
        <v>2.675</v>
      </c>
    </row>
    <row r="67" spans="1:7" ht="25.5">
      <c r="A67" s="155" t="s">
        <v>157</v>
      </c>
      <c r="B67" s="324"/>
      <c r="C67" s="352"/>
      <c r="D67" s="352"/>
      <c r="E67" s="100" t="s">
        <v>312</v>
      </c>
      <c r="F67" s="335" t="s">
        <v>115</v>
      </c>
      <c r="G67" s="332">
        <f>G68</f>
        <v>2.675</v>
      </c>
    </row>
    <row r="68" spans="1:7" ht="25.5">
      <c r="A68" s="34" t="s">
        <v>114</v>
      </c>
      <c r="B68" s="324"/>
      <c r="C68" s="352"/>
      <c r="D68" s="352"/>
      <c r="E68" s="100" t="s">
        <v>312</v>
      </c>
      <c r="F68" s="330" t="s">
        <v>86</v>
      </c>
      <c r="G68" s="332">
        <f>'расходы 2021 год'!K322</f>
        <v>2.675</v>
      </c>
    </row>
    <row r="69" spans="1:7" ht="15.75" hidden="1">
      <c r="A69" s="339"/>
      <c r="B69" s="324"/>
      <c r="C69" s="352"/>
      <c r="D69" s="352"/>
      <c r="E69" s="354"/>
      <c r="F69" s="330"/>
      <c r="G69" s="332"/>
    </row>
    <row r="70" spans="1:7" ht="15.75" hidden="1">
      <c r="A70" s="319"/>
      <c r="B70" s="324"/>
      <c r="C70" s="352"/>
      <c r="D70" s="352"/>
      <c r="E70" s="321"/>
      <c r="F70" s="356"/>
      <c r="G70" s="357"/>
    </row>
    <row r="71" spans="1:7" ht="15.75" hidden="1">
      <c r="A71" s="358"/>
      <c r="B71" s="324"/>
      <c r="C71" s="352"/>
      <c r="D71" s="352"/>
      <c r="E71" s="325"/>
      <c r="F71" s="353"/>
      <c r="G71" s="332"/>
    </row>
    <row r="72" spans="1:7" ht="15.75" hidden="1">
      <c r="A72" s="359"/>
      <c r="B72" s="324"/>
      <c r="C72" s="352"/>
      <c r="D72" s="352"/>
      <c r="E72" s="352"/>
      <c r="F72" s="353"/>
      <c r="G72" s="332"/>
    </row>
    <row r="73" spans="1:7" ht="15.75" hidden="1">
      <c r="A73" s="338"/>
      <c r="B73" s="324"/>
      <c r="C73" s="352"/>
      <c r="D73" s="352"/>
      <c r="E73" s="352"/>
      <c r="F73" s="330"/>
      <c r="G73" s="332"/>
    </row>
    <row r="74" spans="1:7" ht="15.75" hidden="1">
      <c r="A74" s="339"/>
      <c r="B74" s="324"/>
      <c r="C74" s="352"/>
      <c r="D74" s="352"/>
      <c r="E74" s="352"/>
      <c r="F74" s="330"/>
      <c r="G74" s="332"/>
    </row>
    <row r="75" spans="1:7" ht="37.5" customHeight="1">
      <c r="A75" s="91" t="s">
        <v>634</v>
      </c>
      <c r="B75" s="324"/>
      <c r="C75" s="352"/>
      <c r="D75" s="352"/>
      <c r="E75" s="321" t="s">
        <v>283</v>
      </c>
      <c r="F75" s="335"/>
      <c r="G75" s="332">
        <f>G76+G83</f>
        <v>3294.9</v>
      </c>
    </row>
    <row r="76" spans="1:7" ht="25.5" hidden="1">
      <c r="A76" s="328" t="s">
        <v>284</v>
      </c>
      <c r="B76" s="324"/>
      <c r="C76" s="352"/>
      <c r="D76" s="352"/>
      <c r="E76" s="325" t="s">
        <v>285</v>
      </c>
      <c r="F76" s="330"/>
      <c r="G76" s="332">
        <f>G77+G80</f>
        <v>0</v>
      </c>
    </row>
    <row r="77" spans="1:7" ht="15.75" hidden="1">
      <c r="A77" s="360" t="s">
        <v>151</v>
      </c>
      <c r="B77" s="324"/>
      <c r="C77" s="352"/>
      <c r="D77" s="352"/>
      <c r="E77" s="352" t="s">
        <v>286</v>
      </c>
      <c r="F77" s="335"/>
      <c r="G77" s="332">
        <f>G78</f>
        <v>0</v>
      </c>
    </row>
    <row r="78" spans="1:7" ht="25.5" hidden="1">
      <c r="A78" s="338" t="s">
        <v>114</v>
      </c>
      <c r="B78" s="324"/>
      <c r="C78" s="352"/>
      <c r="D78" s="352"/>
      <c r="E78" s="352" t="s">
        <v>286</v>
      </c>
      <c r="F78" s="335" t="s">
        <v>115</v>
      </c>
      <c r="G78" s="332">
        <f>G79</f>
        <v>0</v>
      </c>
    </row>
    <row r="79" spans="1:7" ht="25.5" hidden="1">
      <c r="A79" s="339" t="s">
        <v>116</v>
      </c>
      <c r="B79" s="324"/>
      <c r="C79" s="352"/>
      <c r="D79" s="352"/>
      <c r="E79" s="352" t="s">
        <v>286</v>
      </c>
      <c r="F79" s="335" t="s">
        <v>86</v>
      </c>
      <c r="G79" s="332"/>
    </row>
    <row r="80" spans="1:7" ht="15.75" hidden="1">
      <c r="A80" s="338" t="s">
        <v>237</v>
      </c>
      <c r="B80" s="324"/>
      <c r="C80" s="352"/>
      <c r="D80" s="352"/>
      <c r="E80" s="352" t="s">
        <v>288</v>
      </c>
      <c r="F80" s="335"/>
      <c r="G80" s="332">
        <f>G81</f>
        <v>0</v>
      </c>
    </row>
    <row r="81" spans="1:7" ht="25.5" hidden="1">
      <c r="A81" s="338" t="s">
        <v>114</v>
      </c>
      <c r="B81" s="324"/>
      <c r="C81" s="352"/>
      <c r="D81" s="352"/>
      <c r="E81" s="352" t="s">
        <v>288</v>
      </c>
      <c r="F81" s="335" t="s">
        <v>115</v>
      </c>
      <c r="G81" s="332">
        <f>G82</f>
        <v>0</v>
      </c>
    </row>
    <row r="82" spans="1:7" ht="42" customHeight="1" hidden="1">
      <c r="A82" s="339" t="s">
        <v>116</v>
      </c>
      <c r="B82" s="324"/>
      <c r="C82" s="352"/>
      <c r="D82" s="352"/>
      <c r="E82" s="352" t="s">
        <v>288</v>
      </c>
      <c r="F82" s="335" t="s">
        <v>86</v>
      </c>
      <c r="G82" s="332"/>
    </row>
    <row r="83" spans="1:7" ht="27.75" customHeight="1">
      <c r="A83" s="328" t="s">
        <v>287</v>
      </c>
      <c r="B83" s="324"/>
      <c r="C83" s="352"/>
      <c r="D83" s="352"/>
      <c r="E83" s="325" t="s">
        <v>290</v>
      </c>
      <c r="F83" s="361"/>
      <c r="G83" s="332">
        <f>G84+G86</f>
        <v>3294.9</v>
      </c>
    </row>
    <row r="84" spans="1:7" ht="15.75">
      <c r="A84" s="336" t="s">
        <v>291</v>
      </c>
      <c r="B84" s="324"/>
      <c r="C84" s="352"/>
      <c r="D84" s="352"/>
      <c r="E84" s="354" t="s">
        <v>296</v>
      </c>
      <c r="F84" s="331"/>
      <c r="G84" s="332">
        <f>G85</f>
        <v>2870</v>
      </c>
    </row>
    <row r="85" spans="1:7" ht="15.75">
      <c r="A85" s="336" t="s">
        <v>292</v>
      </c>
      <c r="B85" s="324"/>
      <c r="C85" s="352"/>
      <c r="D85" s="352"/>
      <c r="E85" s="354" t="s">
        <v>296</v>
      </c>
      <c r="F85" s="331" t="s">
        <v>265</v>
      </c>
      <c r="G85" s="332">
        <f>'расходы 2021 год'!G227</f>
        <v>2870</v>
      </c>
    </row>
    <row r="86" spans="1:7" ht="15.75">
      <c r="A86" s="336" t="s">
        <v>295</v>
      </c>
      <c r="B86" s="324"/>
      <c r="C86" s="352"/>
      <c r="D86" s="352"/>
      <c r="E86" s="354" t="s">
        <v>297</v>
      </c>
      <c r="F86" s="331"/>
      <c r="G86" s="332">
        <f>G87+G89</f>
        <v>424.9</v>
      </c>
    </row>
    <row r="87" spans="1:7" ht="25.5">
      <c r="A87" s="338" t="s">
        <v>114</v>
      </c>
      <c r="B87" s="324"/>
      <c r="C87" s="352"/>
      <c r="D87" s="352"/>
      <c r="E87" s="354" t="s">
        <v>297</v>
      </c>
      <c r="F87" s="331" t="s">
        <v>115</v>
      </c>
      <c r="G87" s="362">
        <f>G88</f>
        <v>416.9</v>
      </c>
    </row>
    <row r="88" spans="1:7" ht="25.5">
      <c r="A88" s="339" t="s">
        <v>116</v>
      </c>
      <c r="B88" s="324"/>
      <c r="C88" s="352"/>
      <c r="D88" s="352"/>
      <c r="E88" s="354" t="s">
        <v>297</v>
      </c>
      <c r="F88" s="331" t="s">
        <v>86</v>
      </c>
      <c r="G88" s="362">
        <f>'расходы 2021 год'!K232</f>
        <v>416.9</v>
      </c>
    </row>
    <row r="89" spans="1:7" ht="15.75">
      <c r="A89" s="336" t="s">
        <v>7</v>
      </c>
      <c r="B89" s="324"/>
      <c r="C89" s="352"/>
      <c r="D89" s="352"/>
      <c r="E89" s="354" t="s">
        <v>297</v>
      </c>
      <c r="F89" s="331" t="s">
        <v>117</v>
      </c>
      <c r="G89" s="362">
        <f>G90+G91</f>
        <v>8</v>
      </c>
    </row>
    <row r="90" spans="1:7" ht="15.75">
      <c r="A90" s="336" t="s">
        <v>118</v>
      </c>
      <c r="B90" s="324"/>
      <c r="C90" s="352"/>
      <c r="D90" s="352"/>
      <c r="E90" s="354" t="s">
        <v>297</v>
      </c>
      <c r="F90" s="331" t="s">
        <v>119</v>
      </c>
      <c r="G90" s="332">
        <f>'расходы 2021 год'!I236</f>
        <v>8</v>
      </c>
    </row>
    <row r="91" spans="1:7" ht="15.75" hidden="1">
      <c r="A91" s="338" t="s">
        <v>132</v>
      </c>
      <c r="B91" s="324"/>
      <c r="C91" s="352"/>
      <c r="D91" s="352"/>
      <c r="E91" s="352" t="s">
        <v>297</v>
      </c>
      <c r="F91" s="331" t="s">
        <v>89</v>
      </c>
      <c r="G91" s="332"/>
    </row>
    <row r="92" spans="1:7" ht="15.75" hidden="1">
      <c r="A92" s="319"/>
      <c r="B92" s="324"/>
      <c r="C92" s="352"/>
      <c r="D92" s="352"/>
      <c r="E92" s="321"/>
      <c r="F92" s="355"/>
      <c r="G92" s="357"/>
    </row>
    <row r="93" spans="1:7" ht="15.75" hidden="1">
      <c r="A93" s="328"/>
      <c r="B93" s="324"/>
      <c r="C93" s="352"/>
      <c r="D93" s="352"/>
      <c r="E93" s="325"/>
      <c r="F93" s="361"/>
      <c r="G93" s="332"/>
    </row>
    <row r="94" spans="1:7" ht="15.75" hidden="1">
      <c r="A94" s="338"/>
      <c r="B94" s="324"/>
      <c r="C94" s="352"/>
      <c r="D94" s="352"/>
      <c r="E94" s="352"/>
      <c r="F94" s="335"/>
      <c r="G94" s="332"/>
    </row>
    <row r="95" spans="1:7" ht="15.75" hidden="1">
      <c r="A95" s="338"/>
      <c r="B95" s="324"/>
      <c r="C95" s="352"/>
      <c r="D95" s="352"/>
      <c r="E95" s="352"/>
      <c r="F95" s="335"/>
      <c r="G95" s="332"/>
    </row>
    <row r="96" spans="1:7" ht="15.75" hidden="1">
      <c r="A96" s="339"/>
      <c r="B96" s="324"/>
      <c r="C96" s="352"/>
      <c r="D96" s="352"/>
      <c r="E96" s="352"/>
      <c r="F96" s="335"/>
      <c r="G96" s="332"/>
    </row>
    <row r="97" spans="1:7" ht="15.75" hidden="1">
      <c r="A97" s="338"/>
      <c r="B97" s="324"/>
      <c r="C97" s="352"/>
      <c r="D97" s="352"/>
      <c r="E97" s="352"/>
      <c r="F97" s="335"/>
      <c r="G97" s="332"/>
    </row>
    <row r="98" spans="1:7" ht="15.75" hidden="1">
      <c r="A98" s="338"/>
      <c r="B98" s="324"/>
      <c r="C98" s="352"/>
      <c r="D98" s="352"/>
      <c r="E98" s="352"/>
      <c r="F98" s="335"/>
      <c r="G98" s="332"/>
    </row>
    <row r="99" spans="1:7" ht="15.75" hidden="1">
      <c r="A99" s="339"/>
      <c r="B99" s="324"/>
      <c r="C99" s="352"/>
      <c r="D99" s="352"/>
      <c r="E99" s="352"/>
      <c r="F99" s="335"/>
      <c r="G99" s="332"/>
    </row>
    <row r="100" spans="1:7" ht="40.5">
      <c r="A100" s="91" t="s">
        <v>635</v>
      </c>
      <c r="B100" s="324"/>
      <c r="C100" s="352"/>
      <c r="D100" s="352"/>
      <c r="E100" s="321" t="s">
        <v>298</v>
      </c>
      <c r="F100" s="330"/>
      <c r="G100" s="363">
        <f>G101</f>
        <v>1284.5</v>
      </c>
    </row>
    <row r="101" spans="1:7" ht="26.25">
      <c r="A101" s="364" t="s">
        <v>147</v>
      </c>
      <c r="B101" s="324"/>
      <c r="C101" s="352"/>
      <c r="D101" s="352"/>
      <c r="E101" s="352" t="s">
        <v>299</v>
      </c>
      <c r="F101" s="335"/>
      <c r="G101" s="363">
        <f>G102+G105</f>
        <v>1284.5</v>
      </c>
    </row>
    <row r="102" spans="1:7" ht="26.25">
      <c r="A102" s="364" t="s">
        <v>313</v>
      </c>
      <c r="B102" s="324"/>
      <c r="C102" s="352"/>
      <c r="D102" s="352"/>
      <c r="E102" s="352" t="s">
        <v>300</v>
      </c>
      <c r="F102" s="335"/>
      <c r="G102" s="363">
        <f>G103</f>
        <v>1284.5</v>
      </c>
    </row>
    <row r="103" spans="1:7" ht="25.5">
      <c r="A103" s="338" t="s">
        <v>114</v>
      </c>
      <c r="B103" s="324"/>
      <c r="C103" s="352"/>
      <c r="D103" s="352"/>
      <c r="E103" s="352" t="s">
        <v>300</v>
      </c>
      <c r="F103" s="335" t="s">
        <v>115</v>
      </c>
      <c r="G103" s="363">
        <f>G104</f>
        <v>1284.5</v>
      </c>
    </row>
    <row r="104" spans="1:7" ht="25.5">
      <c r="A104" s="339" t="s">
        <v>116</v>
      </c>
      <c r="B104" s="324"/>
      <c r="C104" s="352"/>
      <c r="D104" s="352"/>
      <c r="E104" s="352" t="s">
        <v>300</v>
      </c>
      <c r="F104" s="335" t="s">
        <v>86</v>
      </c>
      <c r="G104" s="363">
        <f>'расходы 2021 год'!K241</f>
        <v>1284.5</v>
      </c>
    </row>
    <row r="105" spans="1:7" ht="26.25" hidden="1">
      <c r="A105" s="364" t="s">
        <v>314</v>
      </c>
      <c r="B105" s="324"/>
      <c r="C105" s="352"/>
      <c r="D105" s="352"/>
      <c r="E105" s="352" t="s">
        <v>300</v>
      </c>
      <c r="F105" s="331"/>
      <c r="G105" s="332">
        <f>G106</f>
        <v>0</v>
      </c>
    </row>
    <row r="106" spans="1:7" ht="25.5" hidden="1">
      <c r="A106" s="338" t="s">
        <v>114</v>
      </c>
      <c r="B106" s="324"/>
      <c r="C106" s="352"/>
      <c r="D106" s="352"/>
      <c r="E106" s="352" t="s">
        <v>300</v>
      </c>
      <c r="F106" s="335" t="s">
        <v>115</v>
      </c>
      <c r="G106" s="332">
        <f>G107</f>
        <v>0</v>
      </c>
    </row>
    <row r="107" spans="1:7" ht="25.5" hidden="1">
      <c r="A107" s="339" t="s">
        <v>116</v>
      </c>
      <c r="B107" s="324"/>
      <c r="C107" s="352"/>
      <c r="D107" s="352"/>
      <c r="E107" s="352" t="s">
        <v>300</v>
      </c>
      <c r="F107" s="335" t="s">
        <v>86</v>
      </c>
      <c r="G107" s="332">
        <f>'[1]расходы 2020г'!G255</f>
        <v>0</v>
      </c>
    </row>
    <row r="108" spans="1:7" ht="54">
      <c r="A108" s="91" t="s">
        <v>633</v>
      </c>
      <c r="B108" s="324"/>
      <c r="C108" s="352"/>
      <c r="D108" s="352"/>
      <c r="E108" s="117" t="s">
        <v>548</v>
      </c>
      <c r="F108" s="355"/>
      <c r="G108" s="332">
        <f>G109</f>
        <v>84896.54000000001</v>
      </c>
    </row>
    <row r="109" spans="1:7" ht="25.5">
      <c r="A109" s="34" t="s">
        <v>549</v>
      </c>
      <c r="B109" s="324"/>
      <c r="C109" s="352"/>
      <c r="D109" s="352"/>
      <c r="E109" s="127" t="s">
        <v>550</v>
      </c>
      <c r="F109" s="361"/>
      <c r="G109" s="332">
        <f>G112+G118+G122</f>
        <v>84896.54000000001</v>
      </c>
    </row>
    <row r="110" spans="1:7" ht="15.75" hidden="1">
      <c r="A110" s="34"/>
      <c r="B110" s="324"/>
      <c r="C110" s="352"/>
      <c r="D110" s="352"/>
      <c r="E110" s="127"/>
      <c r="F110" s="335"/>
      <c r="G110" s="332"/>
    </row>
    <row r="111" spans="1:7" ht="15.75" hidden="1">
      <c r="A111" s="152"/>
      <c r="B111" s="324"/>
      <c r="C111" s="352"/>
      <c r="D111" s="352"/>
      <c r="E111" s="127"/>
      <c r="F111" s="335"/>
      <c r="G111" s="332"/>
    </row>
    <row r="112" spans="1:7" ht="38.25">
      <c r="A112" s="34" t="s">
        <v>553</v>
      </c>
      <c r="B112" s="324"/>
      <c r="C112" s="352"/>
      <c r="D112" s="352"/>
      <c r="E112" s="127" t="s">
        <v>597</v>
      </c>
      <c r="F112" s="353"/>
      <c r="G112" s="332">
        <f>G113+G115</f>
        <v>84179.70000000001</v>
      </c>
    </row>
    <row r="113" spans="1:7" ht="15.75">
      <c r="A113" s="152" t="s">
        <v>554</v>
      </c>
      <c r="B113" s="48" t="s">
        <v>416</v>
      </c>
      <c r="C113" s="35" t="s">
        <v>213</v>
      </c>
      <c r="D113" s="35" t="s">
        <v>208</v>
      </c>
      <c r="E113" s="127" t="s">
        <v>597</v>
      </c>
      <c r="F113" s="35" t="s">
        <v>422</v>
      </c>
      <c r="G113" s="332">
        <f>'расходы 2021 год'!K168</f>
        <v>45906.030000000006</v>
      </c>
    </row>
    <row r="114" spans="1:7" ht="25.5" hidden="1">
      <c r="A114" s="301" t="s">
        <v>555</v>
      </c>
      <c r="B114" s="302" t="s">
        <v>416</v>
      </c>
      <c r="C114" s="303" t="s">
        <v>213</v>
      </c>
      <c r="D114" s="303" t="s">
        <v>208</v>
      </c>
      <c r="E114" s="399" t="s">
        <v>597</v>
      </c>
      <c r="F114" s="303" t="s">
        <v>556</v>
      </c>
      <c r="G114" s="332"/>
    </row>
    <row r="115" spans="1:7" ht="15.75">
      <c r="A115" s="34" t="s">
        <v>132</v>
      </c>
      <c r="B115" s="329" t="s">
        <v>416</v>
      </c>
      <c r="C115" s="330" t="s">
        <v>213</v>
      </c>
      <c r="D115" s="330" t="s">
        <v>208</v>
      </c>
      <c r="E115" s="398" t="s">
        <v>597</v>
      </c>
      <c r="F115" s="330" t="s">
        <v>89</v>
      </c>
      <c r="G115" s="332">
        <f>'расходы 2021 год'!K170</f>
        <v>38273.67</v>
      </c>
    </row>
    <row r="116" spans="1:7" ht="15.75" hidden="1">
      <c r="A116" s="338"/>
      <c r="B116" s="324"/>
      <c r="C116" s="352"/>
      <c r="D116" s="352"/>
      <c r="E116" s="398"/>
      <c r="F116" s="330"/>
      <c r="G116" s="332"/>
    </row>
    <row r="117" spans="1:7" ht="15.75" hidden="1">
      <c r="A117" s="338"/>
      <c r="B117" s="324"/>
      <c r="C117" s="352"/>
      <c r="D117" s="352"/>
      <c r="E117" s="398"/>
      <c r="F117" s="330"/>
      <c r="G117" s="332"/>
    </row>
    <row r="118" spans="1:7" ht="38.25">
      <c r="A118" s="34" t="s">
        <v>599</v>
      </c>
      <c r="B118" s="324"/>
      <c r="C118" s="352"/>
      <c r="D118" s="352"/>
      <c r="E118" s="398" t="s">
        <v>598</v>
      </c>
      <c r="F118" s="330"/>
      <c r="G118" s="332">
        <f>G120+G121</f>
        <v>706.4</v>
      </c>
    </row>
    <row r="119" spans="1:7" ht="15.75" hidden="1">
      <c r="A119" s="338"/>
      <c r="B119" s="324"/>
      <c r="C119" s="352"/>
      <c r="D119" s="352"/>
      <c r="E119" s="398" t="s">
        <v>598</v>
      </c>
      <c r="F119" s="35" t="s">
        <v>422</v>
      </c>
      <c r="G119" s="332"/>
    </row>
    <row r="120" spans="1:7" ht="15.75">
      <c r="A120" s="152" t="s">
        <v>554</v>
      </c>
      <c r="B120" s="324"/>
      <c r="C120" s="352"/>
      <c r="D120" s="352"/>
      <c r="E120" s="398" t="s">
        <v>598</v>
      </c>
      <c r="F120" s="330" t="s">
        <v>556</v>
      </c>
      <c r="G120" s="332">
        <f>'расходы 2021 год'!K173</f>
        <v>463.7</v>
      </c>
    </row>
    <row r="121" spans="1:7" ht="15.75">
      <c r="A121" s="34" t="s">
        <v>132</v>
      </c>
      <c r="B121" s="324"/>
      <c r="C121" s="352"/>
      <c r="D121" s="352"/>
      <c r="E121" s="398" t="s">
        <v>598</v>
      </c>
      <c r="F121" s="330" t="s">
        <v>89</v>
      </c>
      <c r="G121" s="332">
        <f>'расходы 2021 год'!K175</f>
        <v>242.7</v>
      </c>
    </row>
    <row r="122" spans="1:7" ht="38.25">
      <c r="A122" s="34" t="s">
        <v>601</v>
      </c>
      <c r="B122" s="324"/>
      <c r="C122" s="352"/>
      <c r="D122" s="352"/>
      <c r="E122" s="127" t="s">
        <v>600</v>
      </c>
      <c r="F122" s="330"/>
      <c r="G122" s="332">
        <f>G123+G125</f>
        <v>10.44</v>
      </c>
    </row>
    <row r="123" spans="1:7" ht="15.75">
      <c r="A123" s="152" t="s">
        <v>554</v>
      </c>
      <c r="B123" s="324"/>
      <c r="C123" s="352"/>
      <c r="D123" s="352"/>
      <c r="E123" s="127" t="s">
        <v>600</v>
      </c>
      <c r="F123" s="330" t="s">
        <v>556</v>
      </c>
      <c r="G123" s="332">
        <f>'расходы 2021 год'!K178</f>
        <v>6</v>
      </c>
    </row>
    <row r="124" spans="1:7" ht="15.75" hidden="1">
      <c r="A124" s="301"/>
      <c r="B124" s="324"/>
      <c r="C124" s="352"/>
      <c r="D124" s="352"/>
      <c r="E124" s="127"/>
      <c r="F124" s="330" t="s">
        <v>89</v>
      </c>
      <c r="G124" s="332"/>
    </row>
    <row r="125" spans="1:7" ht="15.75">
      <c r="A125" s="34" t="s">
        <v>132</v>
      </c>
      <c r="B125" s="324"/>
      <c r="C125" s="352"/>
      <c r="D125" s="352"/>
      <c r="E125" s="127" t="s">
        <v>600</v>
      </c>
      <c r="F125" s="330" t="s">
        <v>89</v>
      </c>
      <c r="G125" s="332">
        <f>'расходы 2021 год'!K180</f>
        <v>4.4399999999999995</v>
      </c>
    </row>
    <row r="126" spans="1:7" ht="15.75" hidden="1">
      <c r="A126" s="328"/>
      <c r="B126" s="324"/>
      <c r="C126" s="352"/>
      <c r="D126" s="352"/>
      <c r="E126" s="127"/>
      <c r="F126" s="344"/>
      <c r="G126" s="332"/>
    </row>
    <row r="127" spans="1:7" ht="15.75" hidden="1">
      <c r="A127" s="338"/>
      <c r="B127" s="324"/>
      <c r="C127" s="352"/>
      <c r="D127" s="352"/>
      <c r="E127" s="352"/>
      <c r="F127" s="330"/>
      <c r="G127" s="332"/>
    </row>
    <row r="128" spans="1:7" ht="15.75" hidden="1">
      <c r="A128" s="339"/>
      <c r="B128" s="324"/>
      <c r="C128" s="352"/>
      <c r="D128" s="352"/>
      <c r="E128" s="352"/>
      <c r="F128" s="330"/>
      <c r="G128" s="332"/>
    </row>
    <row r="129" spans="1:7" ht="15.75" hidden="1">
      <c r="A129" s="338"/>
      <c r="B129" s="324"/>
      <c r="C129" s="352"/>
      <c r="D129" s="352"/>
      <c r="E129" s="352"/>
      <c r="F129" s="330"/>
      <c r="G129" s="332"/>
    </row>
    <row r="130" spans="1:7" ht="15.75" hidden="1">
      <c r="A130" s="339"/>
      <c r="B130" s="324"/>
      <c r="C130" s="352"/>
      <c r="D130" s="352"/>
      <c r="E130" s="352"/>
      <c r="F130" s="330"/>
      <c r="G130" s="332"/>
    </row>
    <row r="131" spans="1:7" ht="15.75" hidden="1">
      <c r="A131" s="319"/>
      <c r="B131" s="324"/>
      <c r="C131" s="352"/>
      <c r="D131" s="352"/>
      <c r="E131" s="321"/>
      <c r="F131" s="330"/>
      <c r="G131" s="322"/>
    </row>
    <row r="132" spans="1:7" ht="15.75" hidden="1">
      <c r="A132" s="328"/>
      <c r="B132" s="324"/>
      <c r="C132" s="352"/>
      <c r="D132" s="352"/>
      <c r="E132" s="325"/>
      <c r="F132" s="330"/>
      <c r="G132" s="332"/>
    </row>
    <row r="133" spans="1:7" ht="15.75" hidden="1">
      <c r="A133" s="338"/>
      <c r="B133" s="324"/>
      <c r="C133" s="352"/>
      <c r="D133" s="352"/>
      <c r="E133" s="354"/>
      <c r="F133" s="330"/>
      <c r="G133" s="332"/>
    </row>
    <row r="134" spans="1:7" ht="15.75" hidden="1">
      <c r="A134" s="333"/>
      <c r="B134" s="324"/>
      <c r="C134" s="352"/>
      <c r="D134" s="352"/>
      <c r="E134" s="354"/>
      <c r="F134" s="330"/>
      <c r="G134" s="332"/>
    </row>
    <row r="135" spans="1:7" ht="15.75" hidden="1">
      <c r="A135" s="338"/>
      <c r="B135" s="324"/>
      <c r="C135" s="352"/>
      <c r="D135" s="352"/>
      <c r="E135" s="354"/>
      <c r="F135" s="331"/>
      <c r="G135" s="332"/>
    </row>
    <row r="136" spans="1:7" ht="15.75" hidden="1">
      <c r="A136" s="339"/>
      <c r="B136" s="324"/>
      <c r="C136" s="352"/>
      <c r="D136" s="352"/>
      <c r="E136" s="354"/>
      <c r="F136" s="331"/>
      <c r="G136" s="332"/>
    </row>
    <row r="137" spans="1:11" ht="13.5" customHeight="1">
      <c r="A137" s="365" t="s">
        <v>321</v>
      </c>
      <c r="B137" s="324"/>
      <c r="C137" s="330"/>
      <c r="D137" s="330"/>
      <c r="E137" s="352"/>
      <c r="F137" s="330"/>
      <c r="G137" s="366">
        <f>G9+G45+G75+G100+G108+G65</f>
        <v>101433.87162</v>
      </c>
      <c r="I137" s="367"/>
      <c r="J137" s="367"/>
      <c r="K137" s="367"/>
    </row>
    <row r="138" spans="1:7" ht="27.75" customHeight="1">
      <c r="A138" s="319" t="s">
        <v>109</v>
      </c>
      <c r="B138" s="320" t="s">
        <v>320</v>
      </c>
      <c r="C138" s="321" t="s">
        <v>208</v>
      </c>
      <c r="D138" s="321" t="s">
        <v>209</v>
      </c>
      <c r="E138" s="321" t="s">
        <v>34</v>
      </c>
      <c r="F138" s="368"/>
      <c r="G138" s="369">
        <f>G139</f>
        <v>1200</v>
      </c>
    </row>
    <row r="139" spans="1:7" ht="17.25" customHeight="1">
      <c r="A139" s="333" t="s">
        <v>75</v>
      </c>
      <c r="B139" s="324" t="s">
        <v>320</v>
      </c>
      <c r="C139" s="370" t="s">
        <v>208</v>
      </c>
      <c r="D139" s="370" t="s">
        <v>209</v>
      </c>
      <c r="E139" s="352" t="s">
        <v>35</v>
      </c>
      <c r="F139" s="370"/>
      <c r="G139" s="350">
        <f>G140</f>
        <v>1200</v>
      </c>
    </row>
    <row r="140" spans="1:7" ht="17.25" customHeight="1">
      <c r="A140" s="333" t="s">
        <v>76</v>
      </c>
      <c r="B140" s="324" t="s">
        <v>320</v>
      </c>
      <c r="C140" s="352" t="s">
        <v>208</v>
      </c>
      <c r="D140" s="352" t="s">
        <v>209</v>
      </c>
      <c r="E140" s="352" t="s">
        <v>36</v>
      </c>
      <c r="F140" s="370"/>
      <c r="G140" s="350">
        <f>G141</f>
        <v>1200</v>
      </c>
    </row>
    <row r="141" spans="1:7" ht="39.75" customHeight="1">
      <c r="A141" s="333" t="s">
        <v>110</v>
      </c>
      <c r="B141" s="324" t="s">
        <v>320</v>
      </c>
      <c r="C141" s="352" t="s">
        <v>208</v>
      </c>
      <c r="D141" s="352" t="s">
        <v>209</v>
      </c>
      <c r="E141" s="352" t="s">
        <v>36</v>
      </c>
      <c r="F141" s="370" t="s">
        <v>417</v>
      </c>
      <c r="G141" s="332">
        <f>G142</f>
        <v>1200</v>
      </c>
    </row>
    <row r="142" spans="1:7" s="300" customFormat="1" ht="15.75" customHeight="1">
      <c r="A142" s="333" t="s">
        <v>111</v>
      </c>
      <c r="B142" s="324" t="s">
        <v>320</v>
      </c>
      <c r="C142" s="352" t="s">
        <v>208</v>
      </c>
      <c r="D142" s="352" t="s">
        <v>209</v>
      </c>
      <c r="E142" s="352" t="s">
        <v>36</v>
      </c>
      <c r="F142" s="370" t="s">
        <v>352</v>
      </c>
      <c r="G142" s="332">
        <f>'расходы 2021 год'!G15</f>
        <v>1200</v>
      </c>
    </row>
    <row r="143" spans="1:7" ht="16.5" customHeight="1">
      <c r="A143" s="319" t="s">
        <v>81</v>
      </c>
      <c r="B143" s="320" t="s">
        <v>320</v>
      </c>
      <c r="C143" s="353" t="s">
        <v>208</v>
      </c>
      <c r="D143" s="353" t="s">
        <v>211</v>
      </c>
      <c r="E143" s="321" t="s">
        <v>37</v>
      </c>
      <c r="F143" s="353"/>
      <c r="G143" s="322">
        <f>G144</f>
        <v>950</v>
      </c>
    </row>
    <row r="144" spans="1:7" ht="15.75">
      <c r="A144" s="371" t="s">
        <v>112</v>
      </c>
      <c r="B144" s="324" t="s">
        <v>320</v>
      </c>
      <c r="C144" s="330" t="s">
        <v>208</v>
      </c>
      <c r="D144" s="330" t="s">
        <v>211</v>
      </c>
      <c r="E144" s="352" t="s">
        <v>38</v>
      </c>
      <c r="F144" s="335"/>
      <c r="G144" s="332">
        <f>G145</f>
        <v>950</v>
      </c>
    </row>
    <row r="145" spans="1:7" ht="28.5" customHeight="1">
      <c r="A145" s="333" t="s">
        <v>76</v>
      </c>
      <c r="B145" s="324" t="s">
        <v>320</v>
      </c>
      <c r="C145" s="330" t="s">
        <v>208</v>
      </c>
      <c r="D145" s="330" t="s">
        <v>211</v>
      </c>
      <c r="E145" s="352" t="s">
        <v>39</v>
      </c>
      <c r="F145" s="335"/>
      <c r="G145" s="332">
        <f>G146</f>
        <v>950</v>
      </c>
    </row>
    <row r="146" spans="1:7" ht="28.5" customHeight="1">
      <c r="A146" s="333" t="s">
        <v>110</v>
      </c>
      <c r="B146" s="324" t="s">
        <v>320</v>
      </c>
      <c r="C146" s="330" t="s">
        <v>208</v>
      </c>
      <c r="D146" s="330" t="s">
        <v>211</v>
      </c>
      <c r="E146" s="352" t="s">
        <v>39</v>
      </c>
      <c r="F146" s="335" t="s">
        <v>417</v>
      </c>
      <c r="G146" s="332">
        <f>G147</f>
        <v>950</v>
      </c>
    </row>
    <row r="147" spans="1:7" ht="29.25" customHeight="1">
      <c r="A147" s="333" t="s">
        <v>111</v>
      </c>
      <c r="B147" s="324" t="s">
        <v>320</v>
      </c>
      <c r="C147" s="330" t="s">
        <v>208</v>
      </c>
      <c r="D147" s="330" t="s">
        <v>211</v>
      </c>
      <c r="E147" s="352" t="s">
        <v>39</v>
      </c>
      <c r="F147" s="335" t="s">
        <v>352</v>
      </c>
      <c r="G147" s="332">
        <f>'расходы 2021 год'!G23</f>
        <v>950</v>
      </c>
    </row>
    <row r="148" spans="1:7" ht="51" customHeight="1">
      <c r="A148" s="319" t="s">
        <v>82</v>
      </c>
      <c r="B148" s="320" t="s">
        <v>320</v>
      </c>
      <c r="C148" s="353" t="s">
        <v>208</v>
      </c>
      <c r="D148" s="353" t="s">
        <v>210</v>
      </c>
      <c r="E148" s="321" t="s">
        <v>40</v>
      </c>
      <c r="F148" s="353"/>
      <c r="G148" s="322">
        <f>G149</f>
        <v>12067.222000000002</v>
      </c>
    </row>
    <row r="149" spans="1:7" ht="17.25" customHeight="1">
      <c r="A149" s="338" t="s">
        <v>113</v>
      </c>
      <c r="B149" s="324" t="s">
        <v>320</v>
      </c>
      <c r="C149" s="330" t="s">
        <v>208</v>
      </c>
      <c r="D149" s="330" t="s">
        <v>210</v>
      </c>
      <c r="E149" s="352" t="s">
        <v>41</v>
      </c>
      <c r="F149" s="330"/>
      <c r="G149" s="332">
        <f>G150+G153</f>
        <v>12067.222000000002</v>
      </c>
    </row>
    <row r="150" spans="1:7" ht="25.5">
      <c r="A150" s="333" t="s">
        <v>76</v>
      </c>
      <c r="B150" s="324" t="s">
        <v>320</v>
      </c>
      <c r="C150" s="330" t="s">
        <v>208</v>
      </c>
      <c r="D150" s="330" t="s">
        <v>210</v>
      </c>
      <c r="E150" s="352" t="s">
        <v>42</v>
      </c>
      <c r="F150" s="330"/>
      <c r="G150" s="332">
        <f>G151</f>
        <v>9808.7</v>
      </c>
    </row>
    <row r="151" spans="1:7" ht="27.75" customHeight="1">
      <c r="A151" s="333" t="s">
        <v>110</v>
      </c>
      <c r="B151" s="324" t="s">
        <v>320</v>
      </c>
      <c r="C151" s="330" t="s">
        <v>208</v>
      </c>
      <c r="D151" s="330" t="s">
        <v>210</v>
      </c>
      <c r="E151" s="352" t="s">
        <v>42</v>
      </c>
      <c r="F151" s="330" t="s">
        <v>417</v>
      </c>
      <c r="G151" s="332">
        <f>G152</f>
        <v>9808.7</v>
      </c>
    </row>
    <row r="152" spans="1:7" ht="27.75" customHeight="1">
      <c r="A152" s="333" t="s">
        <v>85</v>
      </c>
      <c r="B152" s="324" t="s">
        <v>320</v>
      </c>
      <c r="C152" s="330" t="s">
        <v>208</v>
      </c>
      <c r="D152" s="330" t="s">
        <v>210</v>
      </c>
      <c r="E152" s="352" t="s">
        <v>42</v>
      </c>
      <c r="F152" s="330" t="s">
        <v>352</v>
      </c>
      <c r="G152" s="332">
        <f>'расходы 2021 год'!G31</f>
        <v>9808.7</v>
      </c>
    </row>
    <row r="153" spans="1:7" ht="29.25" customHeight="1">
      <c r="A153" s="333" t="s">
        <v>84</v>
      </c>
      <c r="B153" s="324" t="s">
        <v>320</v>
      </c>
      <c r="C153" s="330" t="s">
        <v>208</v>
      </c>
      <c r="D153" s="330" t="s">
        <v>210</v>
      </c>
      <c r="E153" s="352" t="s">
        <v>43</v>
      </c>
      <c r="F153" s="330"/>
      <c r="G153" s="332">
        <f>G154+G156</f>
        <v>2258.522</v>
      </c>
    </row>
    <row r="154" spans="1:7" ht="29.25" customHeight="1">
      <c r="A154" s="338" t="s">
        <v>114</v>
      </c>
      <c r="B154" s="324" t="s">
        <v>320</v>
      </c>
      <c r="C154" s="330" t="s">
        <v>208</v>
      </c>
      <c r="D154" s="330" t="s">
        <v>210</v>
      </c>
      <c r="E154" s="352" t="s">
        <v>43</v>
      </c>
      <c r="F154" s="330" t="s">
        <v>115</v>
      </c>
      <c r="G154" s="332">
        <f>G155</f>
        <v>2250.522</v>
      </c>
    </row>
    <row r="155" spans="1:7" ht="29.25" customHeight="1">
      <c r="A155" s="333" t="s">
        <v>116</v>
      </c>
      <c r="B155" s="324" t="s">
        <v>320</v>
      </c>
      <c r="C155" s="330" t="s">
        <v>208</v>
      </c>
      <c r="D155" s="330" t="s">
        <v>210</v>
      </c>
      <c r="E155" s="352" t="s">
        <v>43</v>
      </c>
      <c r="F155" s="330" t="s">
        <v>86</v>
      </c>
      <c r="G155" s="332">
        <f>'расходы 2021 год'!K37</f>
        <v>2250.522</v>
      </c>
    </row>
    <row r="156" spans="1:8" ht="16.5" customHeight="1">
      <c r="A156" s="338" t="s">
        <v>7</v>
      </c>
      <c r="B156" s="324" t="s">
        <v>320</v>
      </c>
      <c r="C156" s="330" t="s">
        <v>208</v>
      </c>
      <c r="D156" s="330" t="s">
        <v>210</v>
      </c>
      <c r="E156" s="352" t="s">
        <v>43</v>
      </c>
      <c r="F156" s="330" t="s">
        <v>117</v>
      </c>
      <c r="G156" s="363">
        <f>G157+G158</f>
        <v>8</v>
      </c>
      <c r="H156" s="372"/>
    </row>
    <row r="157" spans="1:7" ht="18" customHeight="1" hidden="1">
      <c r="A157" s="338" t="s">
        <v>118</v>
      </c>
      <c r="B157" s="324" t="s">
        <v>320</v>
      </c>
      <c r="C157" s="330" t="s">
        <v>208</v>
      </c>
      <c r="D157" s="330" t="s">
        <v>210</v>
      </c>
      <c r="E157" s="352" t="s">
        <v>43</v>
      </c>
      <c r="F157" s="330" t="s">
        <v>119</v>
      </c>
      <c r="G157" s="332">
        <f>'расходы 2021 год'!I42</f>
        <v>0</v>
      </c>
    </row>
    <row r="158" spans="1:7" ht="17.25" customHeight="1">
      <c r="A158" s="338" t="s">
        <v>132</v>
      </c>
      <c r="B158" s="324" t="s">
        <v>320</v>
      </c>
      <c r="C158" s="330" t="s">
        <v>208</v>
      </c>
      <c r="D158" s="330" t="s">
        <v>210</v>
      </c>
      <c r="E158" s="352" t="s">
        <v>43</v>
      </c>
      <c r="F158" s="330" t="s">
        <v>89</v>
      </c>
      <c r="G158" s="332">
        <f>'расходы 2021 год'!K44</f>
        <v>8</v>
      </c>
    </row>
    <row r="159" spans="1:7" ht="33.75" customHeight="1">
      <c r="A159" s="319" t="s">
        <v>134</v>
      </c>
      <c r="B159" s="320" t="s">
        <v>320</v>
      </c>
      <c r="C159" s="355" t="s">
        <v>210</v>
      </c>
      <c r="D159" s="355" t="s">
        <v>213</v>
      </c>
      <c r="E159" s="321" t="s">
        <v>45</v>
      </c>
      <c r="F159" s="355"/>
      <c r="G159" s="322">
        <f>G163+G166+G171+G160</f>
        <v>439.6</v>
      </c>
    </row>
    <row r="160" spans="1:7" ht="30" customHeight="1">
      <c r="A160" s="338" t="s">
        <v>96</v>
      </c>
      <c r="B160" s="324" t="s">
        <v>320</v>
      </c>
      <c r="C160" s="330" t="s">
        <v>210</v>
      </c>
      <c r="D160" s="330" t="s">
        <v>213</v>
      </c>
      <c r="E160" s="352" t="s">
        <v>48</v>
      </c>
      <c r="F160" s="330"/>
      <c r="G160" s="332">
        <f>G161</f>
        <v>7.4</v>
      </c>
    </row>
    <row r="161" spans="1:7" ht="25.5">
      <c r="A161" s="338" t="s">
        <v>114</v>
      </c>
      <c r="B161" s="324" t="s">
        <v>320</v>
      </c>
      <c r="C161" s="330" t="s">
        <v>210</v>
      </c>
      <c r="D161" s="330" t="s">
        <v>213</v>
      </c>
      <c r="E161" s="352" t="s">
        <v>48</v>
      </c>
      <c r="F161" s="330" t="s">
        <v>115</v>
      </c>
      <c r="G161" s="332">
        <f>G162</f>
        <v>7.4</v>
      </c>
    </row>
    <row r="162" spans="1:7" ht="26.25" customHeight="1">
      <c r="A162" s="333" t="s">
        <v>116</v>
      </c>
      <c r="B162" s="324" t="s">
        <v>320</v>
      </c>
      <c r="C162" s="330" t="s">
        <v>210</v>
      </c>
      <c r="D162" s="330" t="s">
        <v>213</v>
      </c>
      <c r="E162" s="352" t="s">
        <v>48</v>
      </c>
      <c r="F162" s="330" t="s">
        <v>86</v>
      </c>
      <c r="G162" s="332">
        <f>'расходы 2021 год'!G112</f>
        <v>7.4</v>
      </c>
    </row>
    <row r="163" spans="1:7" ht="32.25" customHeight="1">
      <c r="A163" s="373" t="s">
        <v>93</v>
      </c>
      <c r="B163" s="324" t="s">
        <v>320</v>
      </c>
      <c r="C163" s="330" t="s">
        <v>208</v>
      </c>
      <c r="D163" s="330" t="s">
        <v>210</v>
      </c>
      <c r="E163" s="352" t="s">
        <v>44</v>
      </c>
      <c r="F163" s="330"/>
      <c r="G163" s="350">
        <f>G164</f>
        <v>3.2</v>
      </c>
    </row>
    <row r="164" spans="1:7" ht="27.75" customHeight="1">
      <c r="A164" s="338" t="s">
        <v>114</v>
      </c>
      <c r="B164" s="324" t="s">
        <v>320</v>
      </c>
      <c r="C164" s="330" t="s">
        <v>208</v>
      </c>
      <c r="D164" s="330" t="s">
        <v>210</v>
      </c>
      <c r="E164" s="352" t="s">
        <v>44</v>
      </c>
      <c r="F164" s="330" t="s">
        <v>115</v>
      </c>
      <c r="G164" s="350">
        <f>G165</f>
        <v>3.2</v>
      </c>
    </row>
    <row r="165" spans="1:7" ht="27" customHeight="1">
      <c r="A165" s="333" t="s">
        <v>116</v>
      </c>
      <c r="B165" s="324" t="s">
        <v>320</v>
      </c>
      <c r="C165" s="330" t="s">
        <v>208</v>
      </c>
      <c r="D165" s="330" t="s">
        <v>210</v>
      </c>
      <c r="E165" s="352" t="s">
        <v>44</v>
      </c>
      <c r="F165" s="330" t="s">
        <v>86</v>
      </c>
      <c r="G165" s="350">
        <f>'расходы 2021 год'!K50</f>
        <v>3.2</v>
      </c>
    </row>
    <row r="166" spans="1:7" ht="30.75" customHeight="1">
      <c r="A166" s="371" t="s">
        <v>232</v>
      </c>
      <c r="B166" s="324" t="s">
        <v>320</v>
      </c>
      <c r="C166" s="335" t="s">
        <v>209</v>
      </c>
      <c r="D166" s="335" t="s">
        <v>211</v>
      </c>
      <c r="E166" s="352" t="s">
        <v>47</v>
      </c>
      <c r="F166" s="335"/>
      <c r="G166" s="350">
        <f>G167+G169</f>
        <v>354.90000000000003</v>
      </c>
    </row>
    <row r="167" spans="1:7" ht="30.75" customHeight="1">
      <c r="A167" s="333" t="s">
        <v>110</v>
      </c>
      <c r="B167" s="324" t="s">
        <v>320</v>
      </c>
      <c r="C167" s="335" t="s">
        <v>209</v>
      </c>
      <c r="D167" s="335" t="s">
        <v>211</v>
      </c>
      <c r="E167" s="352" t="s">
        <v>47</v>
      </c>
      <c r="F167" s="335" t="s">
        <v>417</v>
      </c>
      <c r="G167" s="350">
        <f>G168</f>
        <v>354.90000000000003</v>
      </c>
    </row>
    <row r="168" spans="1:7" ht="30.75" customHeight="1">
      <c r="A168" s="333" t="s">
        <v>85</v>
      </c>
      <c r="B168" s="324" t="s">
        <v>320</v>
      </c>
      <c r="C168" s="335" t="s">
        <v>209</v>
      </c>
      <c r="D168" s="335" t="s">
        <v>211</v>
      </c>
      <c r="E168" s="352" t="s">
        <v>47</v>
      </c>
      <c r="F168" s="335" t="s">
        <v>352</v>
      </c>
      <c r="G168" s="350">
        <f>'расходы 2021 год'!G86</f>
        <v>354.90000000000003</v>
      </c>
    </row>
    <row r="169" spans="1:7" ht="20.25" customHeight="1" hidden="1">
      <c r="A169" s="338" t="s">
        <v>114</v>
      </c>
      <c r="B169" s="324" t="s">
        <v>320</v>
      </c>
      <c r="C169" s="335" t="s">
        <v>209</v>
      </c>
      <c r="D169" s="335" t="s">
        <v>211</v>
      </c>
      <c r="E169" s="352" t="s">
        <v>47</v>
      </c>
      <c r="F169" s="330" t="s">
        <v>115</v>
      </c>
      <c r="G169" s="332"/>
    </row>
    <row r="170" spans="1:7" ht="25.5" hidden="1">
      <c r="A170" s="333" t="s">
        <v>116</v>
      </c>
      <c r="B170" s="324" t="s">
        <v>320</v>
      </c>
      <c r="C170" s="335" t="s">
        <v>209</v>
      </c>
      <c r="D170" s="335" t="s">
        <v>211</v>
      </c>
      <c r="E170" s="352" t="s">
        <v>47</v>
      </c>
      <c r="F170" s="330" t="s">
        <v>86</v>
      </c>
      <c r="G170" s="350"/>
    </row>
    <row r="171" spans="1:7" ht="28.5" customHeight="1">
      <c r="A171" s="371" t="s">
        <v>94</v>
      </c>
      <c r="B171" s="324" t="s">
        <v>320</v>
      </c>
      <c r="C171" s="335" t="s">
        <v>208</v>
      </c>
      <c r="D171" s="335" t="s">
        <v>218</v>
      </c>
      <c r="E171" s="352" t="s">
        <v>274</v>
      </c>
      <c r="F171" s="335"/>
      <c r="G171" s="350">
        <f>G172+G174</f>
        <v>74.1</v>
      </c>
    </row>
    <row r="172" spans="1:7" ht="51">
      <c r="A172" s="333" t="s">
        <v>110</v>
      </c>
      <c r="B172" s="324" t="s">
        <v>320</v>
      </c>
      <c r="C172" s="335" t="s">
        <v>208</v>
      </c>
      <c r="D172" s="335" t="s">
        <v>218</v>
      </c>
      <c r="E172" s="352" t="s">
        <v>274</v>
      </c>
      <c r="F172" s="335" t="s">
        <v>417</v>
      </c>
      <c r="G172" s="350">
        <f>G173</f>
        <v>74.1</v>
      </c>
    </row>
    <row r="173" spans="1:7" ht="25.5">
      <c r="A173" s="333" t="s">
        <v>85</v>
      </c>
      <c r="B173" s="324" t="s">
        <v>320</v>
      </c>
      <c r="C173" s="335" t="s">
        <v>208</v>
      </c>
      <c r="D173" s="335" t="s">
        <v>218</v>
      </c>
      <c r="E173" s="352" t="s">
        <v>274</v>
      </c>
      <c r="F173" s="335" t="s">
        <v>352</v>
      </c>
      <c r="G173" s="332">
        <f>'расходы 2021 год'!K65</f>
        <v>74.1</v>
      </c>
    </row>
    <row r="174" spans="1:7" ht="43.5" customHeight="1" hidden="1">
      <c r="A174" s="338" t="s">
        <v>114</v>
      </c>
      <c r="B174" s="324" t="s">
        <v>320</v>
      </c>
      <c r="C174" s="335" t="s">
        <v>208</v>
      </c>
      <c r="D174" s="335" t="s">
        <v>218</v>
      </c>
      <c r="E174" s="352" t="s">
        <v>274</v>
      </c>
      <c r="F174" s="330" t="s">
        <v>115</v>
      </c>
      <c r="G174" s="332"/>
    </row>
    <row r="175" spans="1:7" ht="17.25" customHeight="1" hidden="1">
      <c r="A175" s="333" t="s">
        <v>87</v>
      </c>
      <c r="B175" s="324" t="s">
        <v>320</v>
      </c>
      <c r="C175" s="335" t="s">
        <v>208</v>
      </c>
      <c r="D175" s="335" t="s">
        <v>218</v>
      </c>
      <c r="E175" s="352" t="s">
        <v>274</v>
      </c>
      <c r="F175" s="330" t="s">
        <v>86</v>
      </c>
      <c r="G175" s="332"/>
    </row>
    <row r="176" spans="1:7" ht="27">
      <c r="A176" s="374" t="s">
        <v>95</v>
      </c>
      <c r="B176" s="320" t="s">
        <v>320</v>
      </c>
      <c r="C176" s="353" t="s">
        <v>247</v>
      </c>
      <c r="D176" s="353" t="s">
        <v>208</v>
      </c>
      <c r="E176" s="321" t="s">
        <v>46</v>
      </c>
      <c r="F176" s="330"/>
      <c r="G176" s="369">
        <f>G177+G187+G190+G207+G213+G210+G203+G184</f>
        <v>910.47</v>
      </c>
    </row>
    <row r="177" spans="1:7" ht="16.5" customHeight="1">
      <c r="A177" s="373" t="s">
        <v>249</v>
      </c>
      <c r="B177" s="324" t="s">
        <v>320</v>
      </c>
      <c r="C177" s="330" t="s">
        <v>247</v>
      </c>
      <c r="D177" s="330" t="s">
        <v>208</v>
      </c>
      <c r="E177" s="352" t="s">
        <v>49</v>
      </c>
      <c r="F177" s="330"/>
      <c r="G177" s="350">
        <f>G178</f>
        <v>99</v>
      </c>
    </row>
    <row r="178" spans="1:7" ht="15.75">
      <c r="A178" s="373" t="s">
        <v>140</v>
      </c>
      <c r="B178" s="324" t="s">
        <v>320</v>
      </c>
      <c r="C178" s="330" t="s">
        <v>247</v>
      </c>
      <c r="D178" s="330" t="s">
        <v>208</v>
      </c>
      <c r="E178" s="352" t="s">
        <v>49</v>
      </c>
      <c r="F178" s="330" t="s">
        <v>141</v>
      </c>
      <c r="G178" s="350">
        <f>G179</f>
        <v>99</v>
      </c>
    </row>
    <row r="179" spans="1:7" ht="15.75">
      <c r="A179" s="375" t="s">
        <v>128</v>
      </c>
      <c r="B179" s="324"/>
      <c r="C179" s="330"/>
      <c r="D179" s="330"/>
      <c r="E179" s="352" t="s">
        <v>49</v>
      </c>
      <c r="F179" s="330" t="s">
        <v>416</v>
      </c>
      <c r="G179" s="350">
        <f>'расходы 2021 год'!I314</f>
        <v>99</v>
      </c>
    </row>
    <row r="180" spans="1:7" ht="15.75" hidden="1">
      <c r="A180" s="376"/>
      <c r="B180" s="324"/>
      <c r="C180" s="330"/>
      <c r="D180" s="330"/>
      <c r="E180" s="321"/>
      <c r="F180" s="353"/>
      <c r="G180" s="350"/>
    </row>
    <row r="181" spans="1:7" ht="25.5" hidden="1">
      <c r="A181" s="336" t="s">
        <v>95</v>
      </c>
      <c r="B181" s="324"/>
      <c r="C181" s="330"/>
      <c r="D181" s="330"/>
      <c r="E181" s="354" t="s">
        <v>46</v>
      </c>
      <c r="F181" s="334" t="s">
        <v>115</v>
      </c>
      <c r="G181" s="350"/>
    </row>
    <row r="182" spans="1:7" ht="25.5" hidden="1">
      <c r="A182" s="336" t="s">
        <v>460</v>
      </c>
      <c r="B182" s="324"/>
      <c r="C182" s="330"/>
      <c r="D182" s="330"/>
      <c r="E182" s="354" t="s">
        <v>461</v>
      </c>
      <c r="F182" s="334" t="s">
        <v>86</v>
      </c>
      <c r="G182" s="350"/>
    </row>
    <row r="183" spans="1:7" ht="15.75" hidden="1">
      <c r="A183" s="377"/>
      <c r="B183" s="324"/>
      <c r="C183" s="330"/>
      <c r="D183" s="330"/>
      <c r="E183" s="321"/>
      <c r="F183" s="353"/>
      <c r="G183" s="350"/>
    </row>
    <row r="184" spans="1:7" ht="51" hidden="1">
      <c r="A184" s="358" t="s">
        <v>462</v>
      </c>
      <c r="B184" s="324"/>
      <c r="C184" s="330"/>
      <c r="D184" s="330"/>
      <c r="E184" s="325" t="s">
        <v>463</v>
      </c>
      <c r="F184" s="326"/>
      <c r="G184" s="350">
        <f>G185</f>
        <v>0</v>
      </c>
    </row>
    <row r="185" spans="1:7" ht="25.5" hidden="1">
      <c r="A185" s="338" t="s">
        <v>114</v>
      </c>
      <c r="B185" s="324"/>
      <c r="C185" s="330"/>
      <c r="D185" s="330"/>
      <c r="E185" s="352" t="s">
        <v>463</v>
      </c>
      <c r="F185" s="330" t="s">
        <v>115</v>
      </c>
      <c r="G185" s="350">
        <f>G186</f>
        <v>0</v>
      </c>
    </row>
    <row r="186" spans="1:7" ht="25.5" hidden="1">
      <c r="A186" s="339" t="s">
        <v>116</v>
      </c>
      <c r="B186" s="324"/>
      <c r="C186" s="330"/>
      <c r="D186" s="330"/>
      <c r="E186" s="352" t="s">
        <v>463</v>
      </c>
      <c r="F186" s="330" t="s">
        <v>86</v>
      </c>
      <c r="G186" s="350"/>
    </row>
    <row r="187" spans="1:7" ht="15.75">
      <c r="A187" s="338" t="s">
        <v>219</v>
      </c>
      <c r="B187" s="324" t="s">
        <v>320</v>
      </c>
      <c r="C187" s="330" t="s">
        <v>213</v>
      </c>
      <c r="D187" s="330" t="s">
        <v>209</v>
      </c>
      <c r="E187" s="352" t="s">
        <v>188</v>
      </c>
      <c r="F187" s="330"/>
      <c r="G187" s="332">
        <f>G188</f>
        <v>60</v>
      </c>
    </row>
    <row r="188" spans="1:7" ht="28.5" customHeight="1">
      <c r="A188" s="338" t="s">
        <v>114</v>
      </c>
      <c r="B188" s="324" t="s">
        <v>320</v>
      </c>
      <c r="C188" s="330" t="s">
        <v>213</v>
      </c>
      <c r="D188" s="330" t="s">
        <v>209</v>
      </c>
      <c r="E188" s="352" t="s">
        <v>188</v>
      </c>
      <c r="F188" s="330" t="s">
        <v>115</v>
      </c>
      <c r="G188" s="350">
        <f>G189</f>
        <v>60</v>
      </c>
    </row>
    <row r="189" spans="1:7" s="351" customFormat="1" ht="29.25" customHeight="1">
      <c r="A189" s="333" t="s">
        <v>116</v>
      </c>
      <c r="B189" s="324" t="s">
        <v>320</v>
      </c>
      <c r="C189" s="330" t="s">
        <v>213</v>
      </c>
      <c r="D189" s="330" t="s">
        <v>209</v>
      </c>
      <c r="E189" s="352" t="s">
        <v>188</v>
      </c>
      <c r="F189" s="330" t="s">
        <v>86</v>
      </c>
      <c r="G189" s="332">
        <f>'расходы 2021 год'!I199</f>
        <v>60</v>
      </c>
    </row>
    <row r="190" spans="1:7" s="351" customFormat="1" ht="15.75" customHeight="1">
      <c r="A190" s="338" t="s">
        <v>253</v>
      </c>
      <c r="B190" s="324"/>
      <c r="C190" s="330"/>
      <c r="D190" s="330"/>
      <c r="E190" s="352" t="s">
        <v>150</v>
      </c>
      <c r="F190" s="330"/>
      <c r="G190" s="332">
        <f>G191+G194+G197+G200</f>
        <v>299.48</v>
      </c>
    </row>
    <row r="191" spans="1:7" ht="27" customHeight="1">
      <c r="A191" s="338" t="s">
        <v>62</v>
      </c>
      <c r="B191" s="324"/>
      <c r="C191" s="330"/>
      <c r="D191" s="330"/>
      <c r="E191" s="325" t="s">
        <v>50</v>
      </c>
      <c r="F191" s="344"/>
      <c r="G191" s="332">
        <f>G192</f>
        <v>117</v>
      </c>
    </row>
    <row r="192" spans="1:7" ht="15.75" customHeight="1">
      <c r="A192" s="338" t="s">
        <v>129</v>
      </c>
      <c r="B192" s="324"/>
      <c r="C192" s="330"/>
      <c r="D192" s="330"/>
      <c r="E192" s="354" t="s">
        <v>50</v>
      </c>
      <c r="F192" s="330" t="s">
        <v>130</v>
      </c>
      <c r="G192" s="332">
        <f>G193</f>
        <v>117</v>
      </c>
    </row>
    <row r="193" spans="1:7" ht="15.75" customHeight="1">
      <c r="A193" s="336" t="s">
        <v>414</v>
      </c>
      <c r="B193" s="324"/>
      <c r="C193" s="330"/>
      <c r="D193" s="330"/>
      <c r="E193" s="354" t="s">
        <v>50</v>
      </c>
      <c r="F193" s="334" t="s">
        <v>220</v>
      </c>
      <c r="G193" s="332">
        <f>'расходы 2021 год'!G334</f>
        <v>117</v>
      </c>
    </row>
    <row r="194" spans="1:7" ht="13.5" customHeight="1">
      <c r="A194" s="338" t="s">
        <v>68</v>
      </c>
      <c r="B194" s="324"/>
      <c r="C194" s="330"/>
      <c r="D194" s="330"/>
      <c r="E194" s="325" t="s">
        <v>51</v>
      </c>
      <c r="F194" s="344"/>
      <c r="G194" s="378">
        <f>G195</f>
        <v>127.6</v>
      </c>
    </row>
    <row r="195" spans="1:7" ht="15" customHeight="1">
      <c r="A195" s="338" t="s">
        <v>129</v>
      </c>
      <c r="B195" s="324"/>
      <c r="C195" s="330"/>
      <c r="D195" s="330"/>
      <c r="E195" s="354" t="s">
        <v>51</v>
      </c>
      <c r="F195" s="330" t="s">
        <v>130</v>
      </c>
      <c r="G195" s="332">
        <f>G196</f>
        <v>127.6</v>
      </c>
    </row>
    <row r="196" spans="1:7" ht="12.75" customHeight="1">
      <c r="A196" s="336" t="s">
        <v>414</v>
      </c>
      <c r="B196" s="324"/>
      <c r="C196" s="330"/>
      <c r="D196" s="330"/>
      <c r="E196" s="354" t="s">
        <v>51</v>
      </c>
      <c r="F196" s="334" t="s">
        <v>220</v>
      </c>
      <c r="G196" s="332">
        <f>'расходы 2021 год'!G337</f>
        <v>127.6</v>
      </c>
    </row>
    <row r="197" spans="1:7" ht="26.25" customHeight="1">
      <c r="A197" s="338" t="s">
        <v>63</v>
      </c>
      <c r="B197" s="324"/>
      <c r="C197" s="330"/>
      <c r="D197" s="330"/>
      <c r="E197" s="325" t="s">
        <v>52</v>
      </c>
      <c r="F197" s="344"/>
      <c r="G197" s="332">
        <f>G198</f>
        <v>26.6</v>
      </c>
    </row>
    <row r="198" spans="1:7" ht="15.75" customHeight="1">
      <c r="A198" s="338" t="s">
        <v>129</v>
      </c>
      <c r="B198" s="324"/>
      <c r="C198" s="330"/>
      <c r="D198" s="330"/>
      <c r="E198" s="354" t="s">
        <v>52</v>
      </c>
      <c r="F198" s="330" t="s">
        <v>130</v>
      </c>
      <c r="G198" s="332">
        <f>G199</f>
        <v>26.6</v>
      </c>
    </row>
    <row r="199" spans="1:7" ht="18" customHeight="1">
      <c r="A199" s="336" t="s">
        <v>414</v>
      </c>
      <c r="B199" s="324"/>
      <c r="C199" s="330"/>
      <c r="D199" s="330"/>
      <c r="E199" s="354" t="s">
        <v>52</v>
      </c>
      <c r="F199" s="334" t="s">
        <v>220</v>
      </c>
      <c r="G199" s="332">
        <f>'расходы 2021 год'!G340</f>
        <v>26.6</v>
      </c>
    </row>
    <row r="200" spans="1:7" ht="57.75" customHeight="1">
      <c r="A200" s="390" t="s">
        <v>567</v>
      </c>
      <c r="B200" s="324"/>
      <c r="C200" s="330"/>
      <c r="D200" s="330"/>
      <c r="E200" s="325" t="s">
        <v>568</v>
      </c>
      <c r="F200" s="344"/>
      <c r="G200" s="327">
        <f>G201</f>
        <v>28.28</v>
      </c>
    </row>
    <row r="201" spans="1:7" ht="18" customHeight="1">
      <c r="A201" s="338" t="s">
        <v>129</v>
      </c>
      <c r="B201" s="324"/>
      <c r="C201" s="330"/>
      <c r="D201" s="330"/>
      <c r="E201" s="354" t="s">
        <v>568</v>
      </c>
      <c r="F201" s="334" t="s">
        <v>130</v>
      </c>
      <c r="G201" s="332">
        <f>G202</f>
        <v>28.28</v>
      </c>
    </row>
    <row r="202" spans="1:7" ht="18" customHeight="1">
      <c r="A202" s="336" t="s">
        <v>414</v>
      </c>
      <c r="B202" s="324"/>
      <c r="C202" s="330"/>
      <c r="D202" s="330"/>
      <c r="E202" s="354" t="s">
        <v>568</v>
      </c>
      <c r="F202" s="334" t="s">
        <v>220</v>
      </c>
      <c r="G202" s="332">
        <f>'расходы 2021 год'!G343</f>
        <v>28.28</v>
      </c>
    </row>
    <row r="203" spans="1:7" ht="31.5" customHeight="1">
      <c r="A203" s="75" t="s">
        <v>603</v>
      </c>
      <c r="B203" s="324"/>
      <c r="C203" s="330"/>
      <c r="D203" s="330"/>
      <c r="E203" s="117" t="s">
        <v>612</v>
      </c>
      <c r="F203" s="334"/>
      <c r="G203" s="332">
        <f>G204</f>
        <v>276.99</v>
      </c>
    </row>
    <row r="204" spans="1:7" ht="21.75" customHeight="1">
      <c r="A204" s="91" t="s">
        <v>606</v>
      </c>
      <c r="B204" s="324"/>
      <c r="C204" s="330"/>
      <c r="D204" s="330"/>
      <c r="E204" s="60" t="s">
        <v>609</v>
      </c>
      <c r="F204" s="334" t="s">
        <v>117</v>
      </c>
      <c r="G204" s="332">
        <f>G205</f>
        <v>276.99</v>
      </c>
    </row>
    <row r="205" spans="1:7" ht="27.75" customHeight="1">
      <c r="A205" s="27" t="s">
        <v>608</v>
      </c>
      <c r="B205" s="324"/>
      <c r="C205" s="330"/>
      <c r="D205" s="330"/>
      <c r="E205" s="60" t="s">
        <v>609</v>
      </c>
      <c r="F205" s="334" t="s">
        <v>611</v>
      </c>
      <c r="G205" s="332">
        <f>'расходы 2021 год'!K55</f>
        <v>276.99</v>
      </c>
    </row>
    <row r="206" spans="1:7" ht="27.75" customHeight="1" hidden="1">
      <c r="A206" s="27"/>
      <c r="B206" s="324"/>
      <c r="C206" s="330"/>
      <c r="D206" s="330"/>
      <c r="E206" s="354"/>
      <c r="F206" s="334"/>
      <c r="G206" s="332"/>
    </row>
    <row r="207" spans="1:7" ht="18.75" customHeight="1">
      <c r="A207" s="338" t="s">
        <v>64</v>
      </c>
      <c r="B207" s="324"/>
      <c r="C207" s="330"/>
      <c r="D207" s="330"/>
      <c r="E207" s="352" t="s">
        <v>146</v>
      </c>
      <c r="F207" s="353"/>
      <c r="G207" s="332">
        <f>G208</f>
        <v>175</v>
      </c>
    </row>
    <row r="208" spans="1:7" ht="30.75" customHeight="1">
      <c r="A208" s="338" t="s">
        <v>114</v>
      </c>
      <c r="B208" s="324"/>
      <c r="C208" s="330"/>
      <c r="D208" s="330"/>
      <c r="E208" s="354" t="s">
        <v>146</v>
      </c>
      <c r="F208" s="330" t="s">
        <v>115</v>
      </c>
      <c r="G208" s="299">
        <f>G209</f>
        <v>175</v>
      </c>
    </row>
    <row r="209" spans="1:7" ht="30.75" customHeight="1">
      <c r="A209" s="339" t="s">
        <v>116</v>
      </c>
      <c r="B209" s="324"/>
      <c r="C209" s="330"/>
      <c r="D209" s="330"/>
      <c r="E209" s="354" t="s">
        <v>146</v>
      </c>
      <c r="F209" s="330" t="s">
        <v>86</v>
      </c>
      <c r="G209" s="299">
        <f>'расходы 2021 год'!I185</f>
        <v>175</v>
      </c>
    </row>
    <row r="210" spans="1:7" ht="30.75" customHeight="1" hidden="1">
      <c r="A210" s="336" t="s">
        <v>135</v>
      </c>
      <c r="B210" s="324"/>
      <c r="C210" s="330"/>
      <c r="D210" s="330"/>
      <c r="E210" s="354" t="s">
        <v>136</v>
      </c>
      <c r="F210" s="334"/>
      <c r="G210" s="299">
        <f>G211</f>
        <v>0</v>
      </c>
    </row>
    <row r="211" spans="1:7" ht="30.75" customHeight="1" hidden="1">
      <c r="A211" s="336" t="s">
        <v>7</v>
      </c>
      <c r="B211" s="324"/>
      <c r="C211" s="330"/>
      <c r="D211" s="330"/>
      <c r="E211" s="354" t="s">
        <v>136</v>
      </c>
      <c r="F211" s="334" t="s">
        <v>117</v>
      </c>
      <c r="G211" s="299">
        <f>G212</f>
        <v>0</v>
      </c>
    </row>
    <row r="212" spans="1:7" ht="30.75" customHeight="1" hidden="1">
      <c r="A212" s="338" t="s">
        <v>132</v>
      </c>
      <c r="B212" s="324"/>
      <c r="C212" s="330"/>
      <c r="D212" s="330"/>
      <c r="E212" s="354" t="s">
        <v>136</v>
      </c>
      <c r="F212" s="334" t="s">
        <v>89</v>
      </c>
      <c r="G212" s="299"/>
    </row>
    <row r="213" spans="1:7" ht="30.75" customHeight="1" hidden="1">
      <c r="A213" s="336" t="s">
        <v>281</v>
      </c>
      <c r="B213" s="324"/>
      <c r="C213" s="330"/>
      <c r="D213" s="330"/>
      <c r="E213" s="354" t="s">
        <v>282</v>
      </c>
      <c r="F213" s="354"/>
      <c r="G213" s="299">
        <f>G214</f>
        <v>0</v>
      </c>
    </row>
    <row r="214" spans="1:7" ht="30.75" customHeight="1" hidden="1">
      <c r="A214" s="339" t="s">
        <v>544</v>
      </c>
      <c r="B214" s="324"/>
      <c r="C214" s="330"/>
      <c r="D214" s="330"/>
      <c r="E214" s="354" t="s">
        <v>282</v>
      </c>
      <c r="F214" s="354" t="s">
        <v>545</v>
      </c>
      <c r="G214" s="299">
        <f>G215</f>
        <v>0</v>
      </c>
    </row>
    <row r="215" spans="1:7" ht="30.75" customHeight="1" hidden="1">
      <c r="A215" s="339" t="s">
        <v>544</v>
      </c>
      <c r="B215" s="324"/>
      <c r="C215" s="330"/>
      <c r="D215" s="330"/>
      <c r="E215" s="354" t="s">
        <v>282</v>
      </c>
      <c r="F215" s="354" t="s">
        <v>546</v>
      </c>
      <c r="G215" s="299"/>
    </row>
    <row r="216" spans="1:7" s="300" customFormat="1" ht="15.75" customHeight="1">
      <c r="A216" s="379" t="s">
        <v>322</v>
      </c>
      <c r="B216" s="380"/>
      <c r="C216" s="381"/>
      <c r="D216" s="381"/>
      <c r="E216" s="382"/>
      <c r="F216" s="356"/>
      <c r="G216" s="366">
        <f>G176+G159+G148+G143+G138</f>
        <v>15567.292000000001</v>
      </c>
    </row>
    <row r="217" spans="1:7" s="300" customFormat="1" ht="15" customHeight="1">
      <c r="A217" s="379" t="s">
        <v>323</v>
      </c>
      <c r="B217" s="380"/>
      <c r="C217" s="356"/>
      <c r="D217" s="356"/>
      <c r="E217" s="382"/>
      <c r="F217" s="356"/>
      <c r="G217" s="391">
        <f>G216+G137</f>
        <v>117001.16362</v>
      </c>
    </row>
    <row r="218" ht="15.75">
      <c r="G218" s="385"/>
    </row>
    <row r="219" ht="15.75">
      <c r="G219" s="385"/>
    </row>
    <row r="220" ht="15.75">
      <c r="G220" s="372"/>
    </row>
    <row r="221" ht="15.75">
      <c r="G221" s="451"/>
    </row>
    <row r="222" ht="15.75">
      <c r="G222" s="452"/>
    </row>
    <row r="268" spans="2:5" ht="15.75">
      <c r="B268" s="388"/>
      <c r="C268" s="389"/>
      <c r="D268" s="389"/>
      <c r="E268" s="389"/>
    </row>
    <row r="269" spans="2:5" ht="15.75">
      <c r="B269" s="388"/>
      <c r="C269" s="389"/>
      <c r="D269" s="389"/>
      <c r="E269" s="389"/>
    </row>
    <row r="270" spans="2:5" ht="15.75">
      <c r="B270" s="388"/>
      <c r="C270" s="389"/>
      <c r="D270" s="389"/>
      <c r="E270" s="389"/>
    </row>
    <row r="271" spans="2:5" ht="15.75">
      <c r="B271" s="388"/>
      <c r="C271" s="389"/>
      <c r="D271" s="389"/>
      <c r="E271" s="389"/>
    </row>
    <row r="272" spans="2:5" ht="15.75">
      <c r="B272" s="388"/>
      <c r="C272" s="389"/>
      <c r="D272" s="389"/>
      <c r="E272" s="389"/>
    </row>
  </sheetData>
  <sheetProtection/>
  <mergeCells count="4">
    <mergeCell ref="C1:G1"/>
    <mergeCell ref="C2:G2"/>
    <mergeCell ref="C3:G3"/>
    <mergeCell ref="A5:G5"/>
  </mergeCells>
  <printOptions/>
  <pageMargins left="0.7" right="0.7" top="0.75" bottom="0.75" header="0.3" footer="0.3"/>
  <pageSetup orientation="portrait" paperSize="9" scale="9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glavapos</cp:lastModifiedBy>
  <cp:lastPrinted>2021-03-15T04:38:23Z</cp:lastPrinted>
  <dcterms:created xsi:type="dcterms:W3CDTF">2007-12-24T02:44:39Z</dcterms:created>
  <dcterms:modified xsi:type="dcterms:W3CDTF">2021-04-29T03:47:25Z</dcterms:modified>
  <cp:category/>
  <cp:version/>
  <cp:contentType/>
  <cp:contentStatus/>
</cp:coreProperties>
</file>